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Prix négociés" sheetId="2" state="visible" r:id="rId4"/>
    <sheet name="Factures" sheetId="3" state="visible" r:id="rId5"/>
    <sheet name="Évolution" sheetId="4" state="visible" r:id="rId6"/>
    <sheet name="Bila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4" authorId="0">
      <text>
        <r>
          <rPr>
            <sz val="10"/>
            <rFont val="Arial"/>
            <family val="2"/>
          </rPr>
          <t xml:space="preserve">Écart toléré entre prix facturé et prix négocié avant de marquer « À réclamer » (1 % par défaut, pour les arrondis).</t>
        </r>
      </text>
    </comment>
  </commentList>
</comments>
</file>

<file path=xl/sharedStrings.xml><?xml version="1.0" encoding="utf-8"?>
<sst xmlns="http://schemas.openxmlformats.org/spreadsheetml/2006/main" count="123" uniqueCount="84">
  <si>
    <t xml:space="preserve">Suivi des prix fournisseurs : modèle gratuit</t>
  </si>
  <si>
    <t xml:space="preserve">Proposé par vegasus. (vegasus.fr) · Remplacez les exemples par vos propres fournisseurs et factures.</t>
  </si>
  <si>
    <t xml:space="preserve">Légende</t>
  </si>
  <si>
    <t xml:space="preserve">Cellule jaune : à remplir par vous.</t>
  </si>
  <si>
    <t xml:space="preserve">Cellule grise : calculée automatiquement, ne pas modifier.</t>
  </si>
  <si>
    <t xml:space="preserve">Comment s'en servir</t>
  </si>
  <si>
    <t xml:space="preserve">1. Onglet « Prix négociés » : une ligne par article que vous achetez souvent (prix brut du tarif et remise obtenue).</t>
  </si>
  <si>
    <t xml:space="preserve">2. Onglet « Factures » : à chaque facture reçue, recopiez les lignes de ces articles (fournisseur, référence, quantité, prix unitaire HT facturé).</t>
  </si>
  <si>
    <t xml:space="preserve">3. Le tableau compare automatiquement le prix facturé au prix négocié. « À réclamer » = facturé plus cher que prévu (au-delà de la tolérance).</t>
  </si>
  <si>
    <t xml:space="preserve">4. Onglet « Évolution » : dernier prix payé par article et variation depuis le tarif négocié.</t>
  </si>
  <si>
    <t xml:space="preserve">5. Onglet « Bilan » : total acheté et montant à réclamer, fournisseur par fournisseur.</t>
  </si>
  <si>
    <t xml:space="preserve">Conseils</t>
  </si>
  <si>
    <t xml:space="preserve">• Commencez par les 20 à 30 articles qui pèsent le plus dans vos achats : ce sont eux qui font votre marge.</t>
  </si>
  <si>
    <t xml:space="preserve">• Demandez vos conditions par écrit (tarif, remises) : un fournisseur doit communiquer ses conditions générales de vente à l'acheteur professionnel qui les demande.</t>
  </si>
  <si>
    <t xml:space="preserve">• Une ligne « À réclamer » : envoyez la référence de la facture et l'écart au fournisseur, puis mettez à jour vos devis si la hausse est réelle.</t>
  </si>
  <si>
    <t xml:space="preserve">• La référence doit être écrite exactement de la même façon dans « Prix négociés » et dans « Factures ».</t>
  </si>
  <si>
    <t xml:space="preserve">Pour ne plus rien recopier : vegasus. lit vos factures fournisseurs (photo ou mail), compare chaque ligne à vos remises et prépare la réclamation. Essai gratuit sur vegasus.fr</t>
  </si>
  <si>
    <t xml:space="preserve">Tolérance d'écart avant alerte</t>
  </si>
  <si>
    <t xml:space="preserve">Prix négociés</t>
  </si>
  <si>
    <t xml:space="preserve">Une ligne par article : votre tarif et votre remise. Le prix net se calcule seul.</t>
  </si>
  <si>
    <t xml:space="preserve">Fournisseur</t>
  </si>
  <si>
    <t xml:space="preserve">Référence</t>
  </si>
  <si>
    <t xml:space="preserve">Désignation</t>
  </si>
  <si>
    <t xml:space="preserve">Unité</t>
  </si>
  <si>
    <t xml:space="preserve">Prix brut HT</t>
  </si>
  <si>
    <t xml:space="preserve">Remise négociée</t>
  </si>
  <si>
    <t xml:space="preserve">Prix net négocié HT</t>
  </si>
  <si>
    <t xml:space="preserve">Date du tarif</t>
  </si>
  <si>
    <t xml:space="preserve">Notes</t>
  </si>
  <si>
    <t xml:space="preserve">Clé (auto)</t>
  </si>
  <si>
    <t xml:space="preserve">Fournisseur A</t>
  </si>
  <si>
    <t xml:space="preserve">CIM35</t>
  </si>
  <si>
    <t xml:space="preserve">Ciment CEM II 35 kg</t>
  </si>
  <si>
    <t xml:space="preserve">sac</t>
  </si>
  <si>
    <t xml:space="preserve">Remise 12 % accordée en janvier</t>
  </si>
  <si>
    <t xml:space="preserve">BA13</t>
  </si>
  <si>
    <t xml:space="preserve">Plaque de plâtre BA13 2,50 x 1,20</t>
  </si>
  <si>
    <t xml:space="preserve">u</t>
  </si>
  <si>
    <t xml:space="preserve">RAIL48</t>
  </si>
  <si>
    <t xml:space="preserve">Rail métallique 48 mm 3 m</t>
  </si>
  <si>
    <t xml:space="preserve">Fournisseur B</t>
  </si>
  <si>
    <t xml:space="preserve">FAI2040</t>
  </si>
  <si>
    <t xml:space="preserve">Faïence blanche 20 x 40</t>
  </si>
  <si>
    <t xml:space="preserve">m²</t>
  </si>
  <si>
    <t xml:space="preserve">COLC2</t>
  </si>
  <si>
    <t xml:space="preserve">Colle carrelage C2 25 kg</t>
  </si>
  <si>
    <t xml:space="preserve">Fournisseur C</t>
  </si>
  <si>
    <t xml:space="preserve">PER16</t>
  </si>
  <si>
    <t xml:space="preserve">Tube PER 16 mm couronne 50 m</t>
  </si>
  <si>
    <t xml:space="preserve">Remise pro</t>
  </si>
  <si>
    <t xml:space="preserve">Factures fournisseurs</t>
  </si>
  <si>
    <t xml:space="preserve">Recopiez ici les lignes de vos factures. Le contrôle se fait tout seul.</t>
  </si>
  <si>
    <t xml:space="preserve">Date</t>
  </si>
  <si>
    <t xml:space="preserve">N° facture</t>
  </si>
  <si>
    <t xml:space="preserve">Quantité</t>
  </si>
  <si>
    <t xml:space="preserve">Prix unitaire facturé HT</t>
  </si>
  <si>
    <t xml:space="preserve">Chantier</t>
  </si>
  <si>
    <t xml:space="preserve">Désignation (auto)</t>
  </si>
  <si>
    <t xml:space="preserve">Écart unitaire</t>
  </si>
  <si>
    <t xml:space="preserve">Écart %</t>
  </si>
  <si>
    <t xml:space="preserve">Écart total HT</t>
  </si>
  <si>
    <t xml:space="preserve">Statut</t>
  </si>
  <si>
    <t xml:space="preserve">FA-10452</t>
  </si>
  <si>
    <t xml:space="preserve">Extension Martin</t>
  </si>
  <si>
    <t xml:space="preserve">FA-10611</t>
  </si>
  <si>
    <t xml:space="preserve">Rénovation Garcia</t>
  </si>
  <si>
    <t xml:space="preserve">B-2231</t>
  </si>
  <si>
    <t xml:space="preserve">Salle de bain Petit</t>
  </si>
  <si>
    <t xml:space="preserve">C-778</t>
  </si>
  <si>
    <t xml:space="preserve">Évolution des prix</t>
  </si>
  <si>
    <t xml:space="preserve">Calculé automatiquement à partir des deux autres onglets. Rien à remplir ici.</t>
  </si>
  <si>
    <t xml:space="preserve">Nombre d'achats</t>
  </si>
  <si>
    <t xml:space="preserve">Premier prix facturé</t>
  </si>
  <si>
    <t xml:space="preserve">Dernier achat le</t>
  </si>
  <si>
    <t xml:space="preserve">Dernier prix facturé</t>
  </si>
  <si>
    <t xml:space="preserve">Variation vs négocié</t>
  </si>
  <si>
    <t xml:space="preserve">Alerte</t>
  </si>
  <si>
    <t xml:space="preserve">Bilan par fournisseur</t>
  </si>
  <si>
    <t xml:space="preserve">Écrivez le nom de vos fournisseurs dans la colonne jaune, exactement comme dans les factures.</t>
  </si>
  <si>
    <t xml:space="preserve">Total acheté HT</t>
  </si>
  <si>
    <t xml:space="preserve">Lignes contrôlées</t>
  </si>
  <si>
    <t xml:space="preserve">Lignes à réclamer</t>
  </si>
  <si>
    <t xml:space="preserve">Montant à réclamer HT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</si>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</sst>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#,##0.00&quot; €&quot;"/>
    <numFmt numFmtId="167" formatCode="dd/mm/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5E3B"/>
      <name val="Arial"/>
      <family val="0"/>
      <charset val="1"/>
    </font>
    <font>
      <i val="true"/>
      <sz val="10"/>
      <color rgb="FF5D5A6B"/>
      <name val="Arial"/>
      <family val="0"/>
      <charset val="1"/>
    </font>
    <font>
      <b val="true"/>
      <sz val="12"/>
      <color rgb="FF1D5E3B"/>
      <name val="Arial"/>
      <family val="0"/>
      <charset val="1"/>
    </font>
    <font>
      <sz val="10"/>
      <color rgb="FF15131F"/>
      <name val="Arial"/>
      <family val="0"/>
      <charset val="1"/>
    </font>
    <font>
      <b val="true"/>
      <sz val="10"/>
      <color rgb="FF1D5E3B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b val="true"/>
      <sz val="15"/>
      <color rgb="FF1D5E3B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1C7"/>
        <bgColor rgb="FFFDE2DF"/>
      </patternFill>
    </fill>
    <fill>
      <patternFill patternType="solid">
        <fgColor rgb="FFF2F3EF"/>
        <bgColor rgb="FFFFFFFF"/>
      </patternFill>
    </fill>
    <fill>
      <patternFill patternType="solid">
        <fgColor rgb="FF1D5E3B"/>
        <bgColor rgb="FF008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CD4"/>
      </left>
      <right style="thin">
        <color rgb="FFD9DCD4"/>
      </right>
      <top style="thin">
        <color rgb="FFD9DCD4"/>
      </top>
      <bottom style="thin">
        <color rgb="FFD9DC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3261E"/>
      </font>
      <fill>
        <patternFill>
          <bgColor rgb="FFFDE2DF"/>
        </patternFill>
      </fill>
    </dxf>
    <dxf>
      <font>
        <name val="Arial"/>
        <charset val="1"/>
        <family val="0"/>
        <b val="1"/>
        <color rgb="FF1D5E3B"/>
      </font>
      <fill>
        <patternFill>
          <bgColor rgb="FFD9F5E3"/>
        </patternFill>
      </fill>
    </dxf>
    <dxf>
      <fill>
        <patternFill>
          <bgColor rgb="FFFFF1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1C7"/>
      <rgbColor rgb="FFF2F3EF"/>
      <rgbColor rgb="FF660066"/>
      <rgbColor rgb="FFFF8080"/>
      <rgbColor rgb="FF0066CC"/>
      <rgbColor rgb="FFD9DC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5E3"/>
      <rgbColor rgb="FFFFFF99"/>
      <rgbColor rgb="FF99CCFF"/>
      <rgbColor rgb="FFFF99CC"/>
      <rgbColor rgb="FFCC99FF"/>
      <rgbColor rgb="FFFDE2DF"/>
      <rgbColor rgb="FF3366FF"/>
      <rgbColor rgb="FF33CCCC"/>
      <rgbColor rgb="FF99CC00"/>
      <rgbColor rgb="FFFFCC00"/>
      <rgbColor rgb="FFFF9900"/>
      <rgbColor rgb="FFFF6600"/>
      <rgbColor rgb="FF5D5A6B"/>
      <rgbColor rgb="FF969696"/>
      <rgbColor rgb="FF003366"/>
      <rgbColor rgb="FF339966"/>
      <rgbColor rgb="FF15131F"/>
      <rgbColor rgb="FF333300"/>
      <rgbColor rgb="FFB3261E"/>
      <rgbColor rgb="FF993366"/>
      <rgbColor rgb="FF333399"/>
      <rgbColor rgb="FF1D5E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5E3B"/>
    <pageSetUpPr fitToPage="false"/>
  </sheetPr>
  <dimension ref="B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5" t="s">
        <v>4</v>
      </c>
    </row>
    <row r="7" customFormat="false" ht="15" hidden="false" customHeight="false" outlineLevel="0" collapsed="false">
      <c r="B7" s="6"/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6" t="s">
        <v>6</v>
      </c>
    </row>
    <row r="10" customFormat="false" ht="23.85" hidden="false" customHeight="false" outlineLevel="0" collapsed="false">
      <c r="B10" s="6" t="s">
        <v>7</v>
      </c>
    </row>
    <row r="11" customFormat="false" ht="23.85" hidden="false" customHeight="false" outlineLevel="0" collapsed="false">
      <c r="B11" s="6" t="s">
        <v>8</v>
      </c>
    </row>
    <row r="12" customFormat="false" ht="15" hidden="false" customHeight="false" outlineLevel="0" collapsed="false">
      <c r="B12" s="6" t="s">
        <v>9</v>
      </c>
    </row>
    <row r="13" customFormat="false" ht="15" hidden="false" customHeight="false" outlineLevel="0" collapsed="false">
      <c r="B13" s="6" t="s">
        <v>10</v>
      </c>
    </row>
    <row r="14" customFormat="false" ht="15" hidden="false" customHeight="false" outlineLevel="0" collapsed="false">
      <c r="B14" s="6"/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6" t="s">
        <v>12</v>
      </c>
    </row>
    <row r="17" customFormat="false" ht="23.85" hidden="false" customHeight="false" outlineLevel="0" collapsed="false">
      <c r="B17" s="6" t="s">
        <v>13</v>
      </c>
    </row>
    <row r="18" customFormat="false" ht="23.85" hidden="false" customHeight="false" outlineLevel="0" collapsed="false">
      <c r="B18" s="6" t="s">
        <v>14</v>
      </c>
    </row>
    <row r="19" customFormat="false" ht="15" hidden="false" customHeight="false" outlineLevel="0" collapsed="false">
      <c r="B19" s="6" t="s">
        <v>15</v>
      </c>
    </row>
    <row r="20" customFormat="false" ht="15" hidden="false" customHeight="false" outlineLevel="0" collapsed="false">
      <c r="B20" s="6"/>
    </row>
    <row r="21" customFormat="false" ht="23.85" hidden="false" customHeight="false" outlineLevel="0" collapsed="false">
      <c r="B21" s="7" t="s">
        <v>16</v>
      </c>
    </row>
    <row r="23" customFormat="false" ht="15" hidden="false" customHeight="false" outlineLevel="0" collapsed="false">
      <c r="B23" s="8" t="s">
        <v>17</v>
      </c>
    </row>
    <row r="24" customFormat="false" ht="15" hidden="false" customHeight="false" outlineLevel="0" collapsed="false">
      <c r="B24" s="9" t="n">
        <v>0.01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5E3B"/>
    <pageSetUpPr fitToPage="false"/>
  </sheetPr>
  <dimension ref="A1:J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3" min="3" style="0" width="34"/>
    <col collapsed="false" customWidth="true" hidden="false" outlineLevel="0" max="4" min="4" style="0" width="8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3"/>
    <col collapsed="false" customWidth="true" hidden="false" outlineLevel="0" max="9" min="9" style="0" width="28"/>
    <col collapsed="false" customWidth="true" hidden="false" outlineLevel="0" max="10" min="10" style="0" width="22"/>
  </cols>
  <sheetData>
    <row r="1" customFormat="false" ht="18.55" hidden="false" customHeight="false" outlineLevel="0" collapsed="false">
      <c r="A1" s="10" t="s">
        <v>18</v>
      </c>
    </row>
    <row r="2" customFormat="false" ht="15" hidden="false" customHeight="false" outlineLevel="0" collapsed="false">
      <c r="A2" s="2" t="s">
        <v>19</v>
      </c>
    </row>
    <row r="4" customFormat="false" ht="31.5" hidden="false" customHeight="true" outlineLevel="0" collapsed="false">
      <c r="A4" s="11" t="s">
        <v>20</v>
      </c>
      <c r="B4" s="11" t="s">
        <v>21</v>
      </c>
      <c r="C4" s="11" t="s">
        <v>22</v>
      </c>
      <c r="D4" s="11" t="s">
        <v>23</v>
      </c>
      <c r="E4" s="11" t="s">
        <v>24</v>
      </c>
      <c r="F4" s="11" t="s">
        <v>25</v>
      </c>
      <c r="G4" s="11" t="s">
        <v>26</v>
      </c>
      <c r="H4" s="11" t="s">
        <v>27</v>
      </c>
      <c r="I4" s="11" t="s">
        <v>28</v>
      </c>
      <c r="J4" s="11" t="s">
        <v>29</v>
      </c>
    </row>
    <row r="5" customFormat="false" ht="15" hidden="false" customHeight="false" outlineLevel="0" collapsed="false">
      <c r="A5" s="12" t="s">
        <v>30</v>
      </c>
      <c r="B5" s="12" t="s">
        <v>31</v>
      </c>
      <c r="C5" s="12" t="s">
        <v>32</v>
      </c>
      <c r="D5" s="12" t="s">
        <v>33</v>
      </c>
      <c r="E5" s="13" t="n">
        <v>9.8</v>
      </c>
      <c r="F5" s="9" t="n">
        <v>0.12</v>
      </c>
      <c r="G5" s="14" t="n">
        <f aca="false">IF(OR(B5="",E5=""),"",ROUND(E5*(1-N(F5)),4))</f>
        <v>8.624</v>
      </c>
      <c r="H5" s="15" t="n">
        <v>46037</v>
      </c>
      <c r="I5" s="12" t="s">
        <v>34</v>
      </c>
      <c r="J5" s="16" t="str">
        <f aca="false">IF(B5="","",TRIM(A5)&amp;"|"&amp;TRIM(B5))</f>
        <v>Fournisseur A|CIM35</v>
      </c>
    </row>
    <row r="6" customFormat="false" ht="15" hidden="false" customHeight="false" outlineLevel="0" collapsed="false">
      <c r="A6" s="12" t="s">
        <v>30</v>
      </c>
      <c r="B6" s="12" t="s">
        <v>35</v>
      </c>
      <c r="C6" s="12" t="s">
        <v>36</v>
      </c>
      <c r="D6" s="12" t="s">
        <v>37</v>
      </c>
      <c r="E6" s="13" t="n">
        <v>8.9</v>
      </c>
      <c r="F6" s="9" t="n">
        <v>0.15</v>
      </c>
      <c r="G6" s="14" t="n">
        <f aca="false">IF(OR(B6="",E6=""),"",ROUND(E6*(1-N(F6)),4))</f>
        <v>7.565</v>
      </c>
      <c r="H6" s="15" t="n">
        <v>46037</v>
      </c>
      <c r="I6" s="12"/>
      <c r="J6" s="16" t="str">
        <f aca="false">IF(B6="","",TRIM(A6)&amp;"|"&amp;TRIM(B6))</f>
        <v>Fournisseur A|BA13</v>
      </c>
    </row>
    <row r="7" customFormat="false" ht="15" hidden="false" customHeight="false" outlineLevel="0" collapsed="false">
      <c r="A7" s="12" t="s">
        <v>30</v>
      </c>
      <c r="B7" s="12" t="s">
        <v>38</v>
      </c>
      <c r="C7" s="12" t="s">
        <v>39</v>
      </c>
      <c r="D7" s="12" t="s">
        <v>37</v>
      </c>
      <c r="E7" s="13" t="n">
        <v>4.2</v>
      </c>
      <c r="F7" s="9" t="n">
        <v>0.15</v>
      </c>
      <c r="G7" s="14" t="n">
        <f aca="false">IF(OR(B7="",E7=""),"",ROUND(E7*(1-N(F7)),4))</f>
        <v>3.57</v>
      </c>
      <c r="H7" s="15" t="n">
        <v>46037</v>
      </c>
      <c r="I7" s="12"/>
      <c r="J7" s="16" t="str">
        <f aca="false">IF(B7="","",TRIM(A7)&amp;"|"&amp;TRIM(B7))</f>
        <v>Fournisseur A|RAIL48</v>
      </c>
    </row>
    <row r="8" customFormat="false" ht="15" hidden="false" customHeight="false" outlineLevel="0" collapsed="false">
      <c r="A8" s="12" t="s">
        <v>40</v>
      </c>
      <c r="B8" s="12" t="s">
        <v>41</v>
      </c>
      <c r="C8" s="12" t="s">
        <v>42</v>
      </c>
      <c r="D8" s="12" t="s">
        <v>43</v>
      </c>
      <c r="E8" s="13" t="n">
        <v>24.5</v>
      </c>
      <c r="F8" s="9" t="n">
        <v>0.1</v>
      </c>
      <c r="G8" s="14" t="n">
        <f aca="false">IF(OR(B8="",E8=""),"",ROUND(E8*(1-N(F8)),4))</f>
        <v>22.05</v>
      </c>
      <c r="H8" s="15" t="n">
        <v>46082</v>
      </c>
      <c r="I8" s="12"/>
      <c r="J8" s="16" t="str">
        <f aca="false">IF(B8="","",TRIM(A8)&amp;"|"&amp;TRIM(B8))</f>
        <v>Fournisseur B|FAI2040</v>
      </c>
    </row>
    <row r="9" customFormat="false" ht="15" hidden="false" customHeight="false" outlineLevel="0" collapsed="false">
      <c r="A9" s="12" t="s">
        <v>40</v>
      </c>
      <c r="B9" s="12" t="s">
        <v>44</v>
      </c>
      <c r="C9" s="12" t="s">
        <v>45</v>
      </c>
      <c r="D9" s="12" t="s">
        <v>33</v>
      </c>
      <c r="E9" s="13" t="n">
        <v>21</v>
      </c>
      <c r="F9" s="9" t="n">
        <v>0.1</v>
      </c>
      <c r="G9" s="14" t="n">
        <f aca="false">IF(OR(B9="",E9=""),"",ROUND(E9*(1-N(F9)),4))</f>
        <v>18.9</v>
      </c>
      <c r="H9" s="15" t="n">
        <v>46082</v>
      </c>
      <c r="I9" s="12"/>
      <c r="J9" s="16" t="str">
        <f aca="false">IF(B9="","",TRIM(A9)&amp;"|"&amp;TRIM(B9))</f>
        <v>Fournisseur B|COLC2</v>
      </c>
    </row>
    <row r="10" customFormat="false" ht="15" hidden="false" customHeight="false" outlineLevel="0" collapsed="false">
      <c r="A10" s="12" t="s">
        <v>46</v>
      </c>
      <c r="B10" s="12" t="s">
        <v>47</v>
      </c>
      <c r="C10" s="12" t="s">
        <v>48</v>
      </c>
      <c r="D10" s="12" t="s">
        <v>37</v>
      </c>
      <c r="E10" s="13" t="n">
        <v>58</v>
      </c>
      <c r="F10" s="9" t="n">
        <v>0.2</v>
      </c>
      <c r="G10" s="14" t="n">
        <f aca="false">IF(OR(B10="",E10=""),"",ROUND(E10*(1-N(F10)),4))</f>
        <v>46.4</v>
      </c>
      <c r="H10" s="15" t="n">
        <v>46063</v>
      </c>
      <c r="I10" s="12" t="s">
        <v>49</v>
      </c>
      <c r="J10" s="16" t="str">
        <f aca="false">IF(B10="","",TRIM(A10)&amp;"|"&amp;TRIM(B10))</f>
        <v>Fournisseur C|PER16</v>
      </c>
    </row>
    <row r="11" customFormat="false" ht="15" hidden="false" customHeight="false" outlineLevel="0" collapsed="false">
      <c r="A11" s="12"/>
      <c r="B11" s="12"/>
      <c r="C11" s="12"/>
      <c r="D11" s="12"/>
      <c r="E11" s="13"/>
      <c r="F11" s="9"/>
      <c r="G11" s="14" t="str">
        <f aca="false">IF(OR(B11="",E11=""),"",ROUND(E11*(1-N(F11)),4))</f>
        <v/>
      </c>
      <c r="H11" s="15"/>
      <c r="I11" s="12"/>
      <c r="J11" s="16" t="str">
        <f aca="false">IF(B11="","",TRIM(A11)&amp;"|"&amp;TRIM(B11))</f>
        <v/>
      </c>
    </row>
    <row r="12" customFormat="false" ht="15" hidden="false" customHeight="false" outlineLevel="0" collapsed="false">
      <c r="A12" s="12"/>
      <c r="B12" s="12"/>
      <c r="C12" s="12"/>
      <c r="D12" s="12"/>
      <c r="E12" s="13"/>
      <c r="F12" s="9"/>
      <c r="G12" s="14" t="str">
        <f aca="false">IF(OR(B12="",E12=""),"",ROUND(E12*(1-N(F12)),4))</f>
        <v/>
      </c>
      <c r="H12" s="15"/>
      <c r="I12" s="12"/>
      <c r="J12" s="16" t="str">
        <f aca="false">IF(B12="","",TRIM(A12)&amp;"|"&amp;TRIM(B12))</f>
        <v/>
      </c>
    </row>
    <row r="13" customFormat="false" ht="15" hidden="false" customHeight="false" outlineLevel="0" collapsed="false">
      <c r="A13" s="12"/>
      <c r="B13" s="12"/>
      <c r="C13" s="12"/>
      <c r="D13" s="12"/>
      <c r="E13" s="13"/>
      <c r="F13" s="9"/>
      <c r="G13" s="14" t="str">
        <f aca="false">IF(OR(B13="",E13=""),"",ROUND(E13*(1-N(F13)),4))</f>
        <v/>
      </c>
      <c r="H13" s="15"/>
      <c r="I13" s="12"/>
      <c r="J13" s="16" t="str">
        <f aca="false">IF(B13="","",TRIM(A13)&amp;"|"&amp;TRIM(B13))</f>
        <v/>
      </c>
    </row>
    <row r="14" customFormat="false" ht="15" hidden="false" customHeight="false" outlineLevel="0" collapsed="false">
      <c r="A14" s="12"/>
      <c r="B14" s="12"/>
      <c r="C14" s="12"/>
      <c r="D14" s="12"/>
      <c r="E14" s="13"/>
      <c r="F14" s="9"/>
      <c r="G14" s="14" t="str">
        <f aca="false">IF(OR(B14="",E14=""),"",ROUND(E14*(1-N(F14)),4))</f>
        <v/>
      </c>
      <c r="H14" s="15"/>
      <c r="I14" s="12"/>
      <c r="J14" s="16" t="str">
        <f aca="false">IF(B14="","",TRIM(A14)&amp;"|"&amp;TRIM(B14))</f>
        <v/>
      </c>
    </row>
    <row r="15" customFormat="false" ht="15" hidden="false" customHeight="false" outlineLevel="0" collapsed="false">
      <c r="A15" s="12"/>
      <c r="B15" s="12"/>
      <c r="C15" s="12"/>
      <c r="D15" s="12"/>
      <c r="E15" s="13"/>
      <c r="F15" s="9"/>
      <c r="G15" s="14" t="str">
        <f aca="false">IF(OR(B15="",E15=""),"",ROUND(E15*(1-N(F15)),4))</f>
        <v/>
      </c>
      <c r="H15" s="15"/>
      <c r="I15" s="12"/>
      <c r="J15" s="16" t="str">
        <f aca="false">IF(B15="","",TRIM(A15)&amp;"|"&amp;TRIM(B15))</f>
        <v/>
      </c>
    </row>
    <row r="16" customFormat="false" ht="15" hidden="false" customHeight="false" outlineLevel="0" collapsed="false">
      <c r="A16" s="12"/>
      <c r="B16" s="12"/>
      <c r="C16" s="12"/>
      <c r="D16" s="12"/>
      <c r="E16" s="13"/>
      <c r="F16" s="9"/>
      <c r="G16" s="14" t="str">
        <f aca="false">IF(OR(B16="",E16=""),"",ROUND(E16*(1-N(F16)),4))</f>
        <v/>
      </c>
      <c r="H16" s="15"/>
      <c r="I16" s="12"/>
      <c r="J16" s="16" t="str">
        <f aca="false">IF(B16="","",TRIM(A16)&amp;"|"&amp;TRIM(B16))</f>
        <v/>
      </c>
    </row>
    <row r="17" customFormat="false" ht="15" hidden="false" customHeight="false" outlineLevel="0" collapsed="false">
      <c r="A17" s="12"/>
      <c r="B17" s="12"/>
      <c r="C17" s="12"/>
      <c r="D17" s="12"/>
      <c r="E17" s="13"/>
      <c r="F17" s="9"/>
      <c r="G17" s="14" t="str">
        <f aca="false">IF(OR(B17="",E17=""),"",ROUND(E17*(1-N(F17)),4))</f>
        <v/>
      </c>
      <c r="H17" s="15"/>
      <c r="I17" s="12"/>
      <c r="J17" s="16" t="str">
        <f aca="false">IF(B17="","",TRIM(A17)&amp;"|"&amp;TRIM(B17))</f>
        <v/>
      </c>
    </row>
    <row r="18" customFormat="false" ht="15" hidden="false" customHeight="false" outlineLevel="0" collapsed="false">
      <c r="A18" s="12"/>
      <c r="B18" s="12"/>
      <c r="C18" s="12"/>
      <c r="D18" s="12"/>
      <c r="E18" s="13"/>
      <c r="F18" s="9"/>
      <c r="G18" s="14" t="str">
        <f aca="false">IF(OR(B18="",E18=""),"",ROUND(E18*(1-N(F18)),4))</f>
        <v/>
      </c>
      <c r="H18" s="15"/>
      <c r="I18" s="12"/>
      <c r="J18" s="16" t="str">
        <f aca="false">IF(B18="","",TRIM(A18)&amp;"|"&amp;TRIM(B18))</f>
        <v/>
      </c>
    </row>
    <row r="19" customFormat="false" ht="15" hidden="false" customHeight="false" outlineLevel="0" collapsed="false">
      <c r="A19" s="12"/>
      <c r="B19" s="12"/>
      <c r="C19" s="12"/>
      <c r="D19" s="12"/>
      <c r="E19" s="13"/>
      <c r="F19" s="9"/>
      <c r="G19" s="14" t="str">
        <f aca="false">IF(OR(B19="",E19=""),"",ROUND(E19*(1-N(F19)),4))</f>
        <v/>
      </c>
      <c r="H19" s="15"/>
      <c r="I19" s="12"/>
      <c r="J19" s="16" t="str">
        <f aca="false">IF(B19="","",TRIM(A19)&amp;"|"&amp;TRIM(B19))</f>
        <v/>
      </c>
    </row>
    <row r="20" customFormat="false" ht="15" hidden="false" customHeight="false" outlineLevel="0" collapsed="false">
      <c r="A20" s="12"/>
      <c r="B20" s="12"/>
      <c r="C20" s="12"/>
      <c r="D20" s="12"/>
      <c r="E20" s="13"/>
      <c r="F20" s="9"/>
      <c r="G20" s="14" t="str">
        <f aca="false">IF(OR(B20="",E20=""),"",ROUND(E20*(1-N(F20)),4))</f>
        <v/>
      </c>
      <c r="H20" s="15"/>
      <c r="I20" s="12"/>
      <c r="J20" s="16" t="str">
        <f aca="false">IF(B20="","",TRIM(A20)&amp;"|"&amp;TRIM(B20))</f>
        <v/>
      </c>
    </row>
    <row r="21" customFormat="false" ht="15" hidden="false" customHeight="false" outlineLevel="0" collapsed="false">
      <c r="A21" s="12"/>
      <c r="B21" s="12"/>
      <c r="C21" s="12"/>
      <c r="D21" s="12"/>
      <c r="E21" s="13"/>
      <c r="F21" s="9"/>
      <c r="G21" s="14" t="str">
        <f aca="false">IF(OR(B21="",E21=""),"",ROUND(E21*(1-N(F21)),4))</f>
        <v/>
      </c>
      <c r="H21" s="15"/>
      <c r="I21" s="12"/>
      <c r="J21" s="16" t="str">
        <f aca="false">IF(B21="","",TRIM(A21)&amp;"|"&amp;TRIM(B21))</f>
        <v/>
      </c>
    </row>
    <row r="22" customFormat="false" ht="15" hidden="false" customHeight="false" outlineLevel="0" collapsed="false">
      <c r="A22" s="12"/>
      <c r="B22" s="12"/>
      <c r="C22" s="12"/>
      <c r="D22" s="12"/>
      <c r="E22" s="13"/>
      <c r="F22" s="9"/>
      <c r="G22" s="14" t="str">
        <f aca="false">IF(OR(B22="",E22=""),"",ROUND(E22*(1-N(F22)),4))</f>
        <v/>
      </c>
      <c r="H22" s="15"/>
      <c r="I22" s="12"/>
      <c r="J22" s="16" t="str">
        <f aca="false">IF(B22="","",TRIM(A22)&amp;"|"&amp;TRIM(B22))</f>
        <v/>
      </c>
    </row>
    <row r="23" customFormat="false" ht="15" hidden="false" customHeight="false" outlineLevel="0" collapsed="false">
      <c r="A23" s="12"/>
      <c r="B23" s="12"/>
      <c r="C23" s="12"/>
      <c r="D23" s="12"/>
      <c r="E23" s="13"/>
      <c r="F23" s="9"/>
      <c r="G23" s="14" t="str">
        <f aca="false">IF(OR(B23="",E23=""),"",ROUND(E23*(1-N(F23)),4))</f>
        <v/>
      </c>
      <c r="H23" s="15"/>
      <c r="I23" s="12"/>
      <c r="J23" s="16" t="str">
        <f aca="false">IF(B23="","",TRIM(A23)&amp;"|"&amp;TRIM(B23))</f>
        <v/>
      </c>
    </row>
    <row r="24" customFormat="false" ht="15" hidden="false" customHeight="false" outlineLevel="0" collapsed="false">
      <c r="A24" s="12"/>
      <c r="B24" s="12"/>
      <c r="C24" s="12"/>
      <c r="D24" s="12"/>
      <c r="E24" s="13"/>
      <c r="F24" s="9"/>
      <c r="G24" s="14" t="str">
        <f aca="false">IF(OR(B24="",E24=""),"",ROUND(E24*(1-N(F24)),4))</f>
        <v/>
      </c>
      <c r="H24" s="15"/>
      <c r="I24" s="12"/>
      <c r="J24" s="16" t="str">
        <f aca="false">IF(B24="","",TRIM(A24)&amp;"|"&amp;TRIM(B24))</f>
        <v/>
      </c>
    </row>
    <row r="25" customFormat="false" ht="15" hidden="false" customHeight="false" outlineLevel="0" collapsed="false">
      <c r="A25" s="12"/>
      <c r="B25" s="12"/>
      <c r="C25" s="12"/>
      <c r="D25" s="12"/>
      <c r="E25" s="13"/>
      <c r="F25" s="9"/>
      <c r="G25" s="14" t="str">
        <f aca="false">IF(OR(B25="",E25=""),"",ROUND(E25*(1-N(F25)),4))</f>
        <v/>
      </c>
      <c r="H25" s="15"/>
      <c r="I25" s="12"/>
      <c r="J25" s="16" t="str">
        <f aca="false">IF(B25="","",TRIM(A25)&amp;"|"&amp;TRIM(B25))</f>
        <v/>
      </c>
    </row>
    <row r="26" customFormat="false" ht="15" hidden="false" customHeight="false" outlineLevel="0" collapsed="false">
      <c r="A26" s="12"/>
      <c r="B26" s="12"/>
      <c r="C26" s="12"/>
      <c r="D26" s="12"/>
      <c r="E26" s="13"/>
      <c r="F26" s="9"/>
      <c r="G26" s="14" t="str">
        <f aca="false">IF(OR(B26="",E26=""),"",ROUND(E26*(1-N(F26)),4))</f>
        <v/>
      </c>
      <c r="H26" s="15"/>
      <c r="I26" s="12"/>
      <c r="J26" s="16" t="str">
        <f aca="false">IF(B26="","",TRIM(A26)&amp;"|"&amp;TRIM(B26))</f>
        <v/>
      </c>
    </row>
    <row r="27" customFormat="false" ht="15" hidden="false" customHeight="false" outlineLevel="0" collapsed="false">
      <c r="A27" s="12"/>
      <c r="B27" s="12"/>
      <c r="C27" s="12"/>
      <c r="D27" s="12"/>
      <c r="E27" s="13"/>
      <c r="F27" s="9"/>
      <c r="G27" s="14" t="str">
        <f aca="false">IF(OR(B27="",E27=""),"",ROUND(E27*(1-N(F27)),4))</f>
        <v/>
      </c>
      <c r="H27" s="15"/>
      <c r="I27" s="12"/>
      <c r="J27" s="16" t="str">
        <f aca="false">IF(B27="","",TRIM(A27)&amp;"|"&amp;TRIM(B27))</f>
        <v/>
      </c>
    </row>
    <row r="28" customFormat="false" ht="15" hidden="false" customHeight="false" outlineLevel="0" collapsed="false">
      <c r="A28" s="12"/>
      <c r="B28" s="12"/>
      <c r="C28" s="12"/>
      <c r="D28" s="12"/>
      <c r="E28" s="13"/>
      <c r="F28" s="9"/>
      <c r="G28" s="14" t="str">
        <f aca="false">IF(OR(B28="",E28=""),"",ROUND(E28*(1-N(F28)),4))</f>
        <v/>
      </c>
      <c r="H28" s="15"/>
      <c r="I28" s="12"/>
      <c r="J28" s="16" t="str">
        <f aca="false">IF(B28="","",TRIM(A28)&amp;"|"&amp;TRIM(B28))</f>
        <v/>
      </c>
    </row>
    <row r="29" customFormat="false" ht="15" hidden="false" customHeight="false" outlineLevel="0" collapsed="false">
      <c r="A29" s="12"/>
      <c r="B29" s="12"/>
      <c r="C29" s="12"/>
      <c r="D29" s="12"/>
      <c r="E29" s="13"/>
      <c r="F29" s="9"/>
      <c r="G29" s="14" t="str">
        <f aca="false">IF(OR(B29="",E29=""),"",ROUND(E29*(1-N(F29)),4))</f>
        <v/>
      </c>
      <c r="H29" s="15"/>
      <c r="I29" s="12"/>
      <c r="J29" s="16" t="str">
        <f aca="false">IF(B29="","",TRIM(A29)&amp;"|"&amp;TRIM(B29))</f>
        <v/>
      </c>
    </row>
    <row r="30" customFormat="false" ht="15" hidden="false" customHeight="false" outlineLevel="0" collapsed="false">
      <c r="A30" s="12"/>
      <c r="B30" s="12"/>
      <c r="C30" s="12"/>
      <c r="D30" s="12"/>
      <c r="E30" s="13"/>
      <c r="F30" s="9"/>
      <c r="G30" s="14" t="str">
        <f aca="false">IF(OR(B30="",E30=""),"",ROUND(E30*(1-N(F30)),4))</f>
        <v/>
      </c>
      <c r="H30" s="15"/>
      <c r="I30" s="12"/>
      <c r="J30" s="16" t="str">
        <f aca="false">IF(B30="","",TRIM(A30)&amp;"|"&amp;TRIM(B30))</f>
        <v/>
      </c>
    </row>
    <row r="31" customFormat="false" ht="15" hidden="false" customHeight="false" outlineLevel="0" collapsed="false">
      <c r="A31" s="12"/>
      <c r="B31" s="12"/>
      <c r="C31" s="12"/>
      <c r="D31" s="12"/>
      <c r="E31" s="13"/>
      <c r="F31" s="9"/>
      <c r="G31" s="14" t="str">
        <f aca="false">IF(OR(B31="",E31=""),"",ROUND(E31*(1-N(F31)),4))</f>
        <v/>
      </c>
      <c r="H31" s="15"/>
      <c r="I31" s="12"/>
      <c r="J31" s="16" t="str">
        <f aca="false">IF(B31="","",TRIM(A31)&amp;"|"&amp;TRIM(B31))</f>
        <v/>
      </c>
    </row>
    <row r="32" customFormat="false" ht="15" hidden="false" customHeight="false" outlineLevel="0" collapsed="false">
      <c r="A32" s="12"/>
      <c r="B32" s="12"/>
      <c r="C32" s="12"/>
      <c r="D32" s="12"/>
      <c r="E32" s="13"/>
      <c r="F32" s="9"/>
      <c r="G32" s="14" t="str">
        <f aca="false">IF(OR(B32="",E32=""),"",ROUND(E32*(1-N(F32)),4))</f>
        <v/>
      </c>
      <c r="H32" s="15"/>
      <c r="I32" s="12"/>
      <c r="J32" s="16" t="str">
        <f aca="false">IF(B32="","",TRIM(A32)&amp;"|"&amp;TRIM(B32))</f>
        <v/>
      </c>
    </row>
    <row r="33" customFormat="false" ht="15" hidden="false" customHeight="false" outlineLevel="0" collapsed="false">
      <c r="A33" s="12"/>
      <c r="B33" s="12"/>
      <c r="C33" s="12"/>
      <c r="D33" s="12"/>
      <c r="E33" s="13"/>
      <c r="F33" s="9"/>
      <c r="G33" s="14" t="str">
        <f aca="false">IF(OR(B33="",E33=""),"",ROUND(E33*(1-N(F33)),4))</f>
        <v/>
      </c>
      <c r="H33" s="15"/>
      <c r="I33" s="12"/>
      <c r="J33" s="16" t="str">
        <f aca="false">IF(B33="","",TRIM(A33)&amp;"|"&amp;TRIM(B33))</f>
        <v/>
      </c>
    </row>
    <row r="34" customFormat="false" ht="15" hidden="false" customHeight="false" outlineLevel="0" collapsed="false">
      <c r="A34" s="12"/>
      <c r="B34" s="12"/>
      <c r="C34" s="12"/>
      <c r="D34" s="12"/>
      <c r="E34" s="13"/>
      <c r="F34" s="9"/>
      <c r="G34" s="14" t="str">
        <f aca="false">IF(OR(B34="",E34=""),"",ROUND(E34*(1-N(F34)),4))</f>
        <v/>
      </c>
      <c r="H34" s="15"/>
      <c r="I34" s="12"/>
      <c r="J34" s="16" t="str">
        <f aca="false">IF(B34="","",TRIM(A34)&amp;"|"&amp;TRIM(B34))</f>
        <v/>
      </c>
    </row>
    <row r="35" customFormat="false" ht="15" hidden="false" customHeight="false" outlineLevel="0" collapsed="false">
      <c r="A35" s="12"/>
      <c r="B35" s="12"/>
      <c r="C35" s="12"/>
      <c r="D35" s="12"/>
      <c r="E35" s="13"/>
      <c r="F35" s="9"/>
      <c r="G35" s="14" t="str">
        <f aca="false">IF(OR(B35="",E35=""),"",ROUND(E35*(1-N(F35)),4))</f>
        <v/>
      </c>
      <c r="H35" s="15"/>
      <c r="I35" s="12"/>
      <c r="J35" s="16" t="str">
        <f aca="false">IF(B35="","",TRIM(A35)&amp;"|"&amp;TRIM(B35))</f>
        <v/>
      </c>
    </row>
    <row r="36" customFormat="false" ht="15" hidden="false" customHeight="false" outlineLevel="0" collapsed="false">
      <c r="A36" s="12"/>
      <c r="B36" s="12"/>
      <c r="C36" s="12"/>
      <c r="D36" s="12"/>
      <c r="E36" s="13"/>
      <c r="F36" s="9"/>
      <c r="G36" s="14" t="str">
        <f aca="false">IF(OR(B36="",E36=""),"",ROUND(E36*(1-N(F36)),4))</f>
        <v/>
      </c>
      <c r="H36" s="15"/>
      <c r="I36" s="12"/>
      <c r="J36" s="16" t="str">
        <f aca="false">IF(B36="","",TRIM(A36)&amp;"|"&amp;TRIM(B36))</f>
        <v/>
      </c>
    </row>
    <row r="37" customFormat="false" ht="15" hidden="false" customHeight="false" outlineLevel="0" collapsed="false">
      <c r="A37" s="12"/>
      <c r="B37" s="12"/>
      <c r="C37" s="12"/>
      <c r="D37" s="12"/>
      <c r="E37" s="13"/>
      <c r="F37" s="9"/>
      <c r="G37" s="14" t="str">
        <f aca="false">IF(OR(B37="",E37=""),"",ROUND(E37*(1-N(F37)),4))</f>
        <v/>
      </c>
      <c r="H37" s="15"/>
      <c r="I37" s="12"/>
      <c r="J37" s="16" t="str">
        <f aca="false">IF(B37="","",TRIM(A37)&amp;"|"&amp;TRIM(B37))</f>
        <v/>
      </c>
    </row>
    <row r="38" customFormat="false" ht="15" hidden="false" customHeight="false" outlineLevel="0" collapsed="false">
      <c r="A38" s="12"/>
      <c r="B38" s="12"/>
      <c r="C38" s="12"/>
      <c r="D38" s="12"/>
      <c r="E38" s="13"/>
      <c r="F38" s="9"/>
      <c r="G38" s="14" t="str">
        <f aca="false">IF(OR(B38="",E38=""),"",ROUND(E38*(1-N(F38)),4))</f>
        <v/>
      </c>
      <c r="H38" s="15"/>
      <c r="I38" s="12"/>
      <c r="J38" s="16" t="str">
        <f aca="false">IF(B38="","",TRIM(A38)&amp;"|"&amp;TRIM(B38))</f>
        <v/>
      </c>
    </row>
    <row r="39" customFormat="false" ht="15" hidden="false" customHeight="false" outlineLevel="0" collapsed="false">
      <c r="A39" s="12"/>
      <c r="B39" s="12"/>
      <c r="C39" s="12"/>
      <c r="D39" s="12"/>
      <c r="E39" s="13"/>
      <c r="F39" s="9"/>
      <c r="G39" s="14" t="str">
        <f aca="false">IF(OR(B39="",E39=""),"",ROUND(E39*(1-N(F39)),4))</f>
        <v/>
      </c>
      <c r="H39" s="15"/>
      <c r="I39" s="12"/>
      <c r="J39" s="16" t="str">
        <f aca="false">IF(B39="","",TRIM(A39)&amp;"|"&amp;TRIM(B39))</f>
        <v/>
      </c>
    </row>
    <row r="40" customFormat="false" ht="15" hidden="false" customHeight="false" outlineLevel="0" collapsed="false">
      <c r="A40" s="12"/>
      <c r="B40" s="12"/>
      <c r="C40" s="12"/>
      <c r="D40" s="12"/>
      <c r="E40" s="13"/>
      <c r="F40" s="9"/>
      <c r="G40" s="14" t="str">
        <f aca="false">IF(OR(B40="",E40=""),"",ROUND(E40*(1-N(F40)),4))</f>
        <v/>
      </c>
      <c r="H40" s="15"/>
      <c r="I40" s="12"/>
      <c r="J40" s="16" t="str">
        <f aca="false">IF(B40="","",TRIM(A40)&amp;"|"&amp;TRIM(B40))</f>
        <v/>
      </c>
    </row>
    <row r="41" customFormat="false" ht="15" hidden="false" customHeight="false" outlineLevel="0" collapsed="false">
      <c r="A41" s="12"/>
      <c r="B41" s="12"/>
      <c r="C41" s="12"/>
      <c r="D41" s="12"/>
      <c r="E41" s="13"/>
      <c r="F41" s="9"/>
      <c r="G41" s="14" t="str">
        <f aca="false">IF(OR(B41="",E41=""),"",ROUND(E41*(1-N(F41)),4))</f>
        <v/>
      </c>
      <c r="H41" s="15"/>
      <c r="I41" s="12"/>
      <c r="J41" s="16" t="str">
        <f aca="false">IF(B41="","",TRIM(A41)&amp;"|"&amp;TRIM(B41))</f>
        <v/>
      </c>
    </row>
    <row r="42" customFormat="false" ht="15" hidden="false" customHeight="false" outlineLevel="0" collapsed="false">
      <c r="A42" s="12"/>
      <c r="B42" s="12"/>
      <c r="C42" s="12"/>
      <c r="D42" s="12"/>
      <c r="E42" s="13"/>
      <c r="F42" s="9"/>
      <c r="G42" s="14" t="str">
        <f aca="false">IF(OR(B42="",E42=""),"",ROUND(E42*(1-N(F42)),4))</f>
        <v/>
      </c>
      <c r="H42" s="15"/>
      <c r="I42" s="12"/>
      <c r="J42" s="16" t="str">
        <f aca="false">IF(B42="","",TRIM(A42)&amp;"|"&amp;TRIM(B42))</f>
        <v/>
      </c>
    </row>
    <row r="43" customFormat="false" ht="15" hidden="false" customHeight="false" outlineLevel="0" collapsed="false">
      <c r="A43" s="12"/>
      <c r="B43" s="12"/>
      <c r="C43" s="12"/>
      <c r="D43" s="12"/>
      <c r="E43" s="13"/>
      <c r="F43" s="9"/>
      <c r="G43" s="14" t="str">
        <f aca="false">IF(OR(B43="",E43=""),"",ROUND(E43*(1-N(F43)),4))</f>
        <v/>
      </c>
      <c r="H43" s="15"/>
      <c r="I43" s="12"/>
      <c r="J43" s="16" t="str">
        <f aca="false">IF(B43="","",TRIM(A43)&amp;"|"&amp;TRIM(B43))</f>
        <v/>
      </c>
    </row>
    <row r="44" customFormat="false" ht="15" hidden="false" customHeight="false" outlineLevel="0" collapsed="false">
      <c r="A44" s="12"/>
      <c r="B44" s="12"/>
      <c r="C44" s="12"/>
      <c r="D44" s="12"/>
      <c r="E44" s="13"/>
      <c r="F44" s="9"/>
      <c r="G44" s="14" t="str">
        <f aca="false">IF(OR(B44="",E44=""),"",ROUND(E44*(1-N(F44)),4))</f>
        <v/>
      </c>
      <c r="H44" s="15"/>
      <c r="I44" s="12"/>
      <c r="J44" s="16" t="str">
        <f aca="false">IF(B44="","",TRIM(A44)&amp;"|"&amp;TRIM(B44))</f>
        <v/>
      </c>
    </row>
    <row r="45" customFormat="false" ht="15" hidden="false" customHeight="false" outlineLevel="0" collapsed="false">
      <c r="A45" s="12"/>
      <c r="B45" s="12"/>
      <c r="C45" s="12"/>
      <c r="D45" s="12"/>
      <c r="E45" s="13"/>
      <c r="F45" s="9"/>
      <c r="G45" s="14" t="str">
        <f aca="false">IF(OR(B45="",E45=""),"",ROUND(E45*(1-N(F45)),4))</f>
        <v/>
      </c>
      <c r="H45" s="15"/>
      <c r="I45" s="12"/>
      <c r="J45" s="16" t="str">
        <f aca="false">IF(B45="","",TRIM(A45)&amp;"|"&amp;TRIM(B45))</f>
        <v/>
      </c>
    </row>
    <row r="46" customFormat="false" ht="15" hidden="false" customHeight="false" outlineLevel="0" collapsed="false">
      <c r="A46" s="12"/>
      <c r="B46" s="12"/>
      <c r="C46" s="12"/>
      <c r="D46" s="12"/>
      <c r="E46" s="13"/>
      <c r="F46" s="9"/>
      <c r="G46" s="14" t="str">
        <f aca="false">IF(OR(B46="",E46=""),"",ROUND(E46*(1-N(F46)),4))</f>
        <v/>
      </c>
      <c r="H46" s="15"/>
      <c r="I46" s="12"/>
      <c r="J46" s="16" t="str">
        <f aca="false">IF(B46="","",TRIM(A46)&amp;"|"&amp;TRIM(B46))</f>
        <v/>
      </c>
    </row>
    <row r="47" customFormat="false" ht="15" hidden="false" customHeight="false" outlineLevel="0" collapsed="false">
      <c r="A47" s="12"/>
      <c r="B47" s="12"/>
      <c r="C47" s="12"/>
      <c r="D47" s="12"/>
      <c r="E47" s="13"/>
      <c r="F47" s="9"/>
      <c r="G47" s="14" t="str">
        <f aca="false">IF(OR(B47="",E47=""),"",ROUND(E47*(1-N(F47)),4))</f>
        <v/>
      </c>
      <c r="H47" s="15"/>
      <c r="I47" s="12"/>
      <c r="J47" s="16" t="str">
        <f aca="false">IF(B47="","",TRIM(A47)&amp;"|"&amp;TRIM(B47))</f>
        <v/>
      </c>
    </row>
    <row r="48" customFormat="false" ht="15" hidden="false" customHeight="false" outlineLevel="0" collapsed="false">
      <c r="A48" s="12"/>
      <c r="B48" s="12"/>
      <c r="C48" s="12"/>
      <c r="D48" s="12"/>
      <c r="E48" s="13"/>
      <c r="F48" s="9"/>
      <c r="G48" s="14" t="str">
        <f aca="false">IF(OR(B48="",E48=""),"",ROUND(E48*(1-N(F48)),4))</f>
        <v/>
      </c>
      <c r="H48" s="15"/>
      <c r="I48" s="12"/>
      <c r="J48" s="16" t="str">
        <f aca="false">IF(B48="","",TRIM(A48)&amp;"|"&amp;TRIM(B48))</f>
        <v/>
      </c>
    </row>
    <row r="49" customFormat="false" ht="15" hidden="false" customHeight="false" outlineLevel="0" collapsed="false">
      <c r="A49" s="12"/>
      <c r="B49" s="12"/>
      <c r="C49" s="12"/>
      <c r="D49" s="12"/>
      <c r="E49" s="13"/>
      <c r="F49" s="9"/>
      <c r="G49" s="14" t="str">
        <f aca="false">IF(OR(B49="",E49=""),"",ROUND(E49*(1-N(F49)),4))</f>
        <v/>
      </c>
      <c r="H49" s="15"/>
      <c r="I49" s="12"/>
      <c r="J49" s="16" t="str">
        <f aca="false">IF(B49="","",TRIM(A49)&amp;"|"&amp;TRIM(B49))</f>
        <v/>
      </c>
    </row>
    <row r="50" customFormat="false" ht="15" hidden="false" customHeight="false" outlineLevel="0" collapsed="false">
      <c r="A50" s="12"/>
      <c r="B50" s="12"/>
      <c r="C50" s="12"/>
      <c r="D50" s="12"/>
      <c r="E50" s="13"/>
      <c r="F50" s="9"/>
      <c r="G50" s="14" t="str">
        <f aca="false">IF(OR(B50="",E50=""),"",ROUND(E50*(1-N(F50)),4))</f>
        <v/>
      </c>
      <c r="H50" s="15"/>
      <c r="I50" s="12"/>
      <c r="J50" s="16" t="str">
        <f aca="false">IF(B50="","",TRIM(A50)&amp;"|"&amp;TRIM(B50))</f>
        <v/>
      </c>
    </row>
    <row r="51" customFormat="false" ht="15" hidden="false" customHeight="false" outlineLevel="0" collapsed="false">
      <c r="A51" s="12"/>
      <c r="B51" s="12"/>
      <c r="C51" s="12"/>
      <c r="D51" s="12"/>
      <c r="E51" s="13"/>
      <c r="F51" s="9"/>
      <c r="G51" s="14" t="str">
        <f aca="false">IF(OR(B51="",E51=""),"",ROUND(E51*(1-N(F51)),4))</f>
        <v/>
      </c>
      <c r="H51" s="15"/>
      <c r="I51" s="12"/>
      <c r="J51" s="16" t="str">
        <f aca="false">IF(B51="","",TRIM(A51)&amp;"|"&amp;TRIM(B51))</f>
        <v/>
      </c>
    </row>
    <row r="52" customFormat="false" ht="15" hidden="false" customHeight="false" outlineLevel="0" collapsed="false">
      <c r="A52" s="12"/>
      <c r="B52" s="12"/>
      <c r="C52" s="12"/>
      <c r="D52" s="12"/>
      <c r="E52" s="13"/>
      <c r="F52" s="9"/>
      <c r="G52" s="14" t="str">
        <f aca="false">IF(OR(B52="",E52=""),"",ROUND(E52*(1-N(F52)),4))</f>
        <v/>
      </c>
      <c r="H52" s="15"/>
      <c r="I52" s="12"/>
      <c r="J52" s="16" t="str">
        <f aca="false">IF(B52="","",TRIM(A52)&amp;"|"&amp;TRIM(B52))</f>
        <v/>
      </c>
    </row>
    <row r="53" customFormat="false" ht="15" hidden="false" customHeight="false" outlineLevel="0" collapsed="false">
      <c r="A53" s="12"/>
      <c r="B53" s="12"/>
      <c r="C53" s="12"/>
      <c r="D53" s="12"/>
      <c r="E53" s="13"/>
      <c r="F53" s="9"/>
      <c r="G53" s="14" t="str">
        <f aca="false">IF(OR(B53="",E53=""),"",ROUND(E53*(1-N(F53)),4))</f>
        <v/>
      </c>
      <c r="H53" s="15"/>
      <c r="I53" s="12"/>
      <c r="J53" s="16" t="str">
        <f aca="false">IF(B53="","",TRIM(A53)&amp;"|"&amp;TRIM(B53))</f>
        <v/>
      </c>
    </row>
    <row r="54" customFormat="false" ht="15" hidden="false" customHeight="false" outlineLevel="0" collapsed="false">
      <c r="A54" s="12"/>
      <c r="B54" s="12"/>
      <c r="C54" s="12"/>
      <c r="D54" s="12"/>
      <c r="E54" s="13"/>
      <c r="F54" s="9"/>
      <c r="G54" s="14" t="str">
        <f aca="false">IF(OR(B54="",E54=""),"",ROUND(E54*(1-N(F54)),4))</f>
        <v/>
      </c>
      <c r="H54" s="15"/>
      <c r="I54" s="12"/>
      <c r="J54" s="16" t="str">
        <f aca="false">IF(B54="","",TRIM(A54)&amp;"|"&amp;TRIM(B54))</f>
        <v/>
      </c>
    </row>
    <row r="55" customFormat="false" ht="15" hidden="false" customHeight="false" outlineLevel="0" collapsed="false">
      <c r="A55" s="12"/>
      <c r="B55" s="12"/>
      <c r="C55" s="12"/>
      <c r="D55" s="12"/>
      <c r="E55" s="13"/>
      <c r="F55" s="9"/>
      <c r="G55" s="14" t="str">
        <f aca="false">IF(OR(B55="",E55=""),"",ROUND(E55*(1-N(F55)),4))</f>
        <v/>
      </c>
      <c r="H55" s="15"/>
      <c r="I55" s="12"/>
      <c r="J55" s="16" t="str">
        <f aca="false">IF(B55="","",TRIM(A55)&amp;"|"&amp;TRIM(B55))</f>
        <v/>
      </c>
    </row>
    <row r="56" customFormat="false" ht="15" hidden="false" customHeight="false" outlineLevel="0" collapsed="false">
      <c r="A56" s="12"/>
      <c r="B56" s="12"/>
      <c r="C56" s="12"/>
      <c r="D56" s="12"/>
      <c r="E56" s="13"/>
      <c r="F56" s="9"/>
      <c r="G56" s="14" t="str">
        <f aca="false">IF(OR(B56="",E56=""),"",ROUND(E56*(1-N(F56)),4))</f>
        <v/>
      </c>
      <c r="H56" s="15"/>
      <c r="I56" s="12"/>
      <c r="J56" s="16" t="str">
        <f aca="false">IF(B56="","",TRIM(A56)&amp;"|"&amp;TRIM(B56))</f>
        <v/>
      </c>
    </row>
    <row r="57" customFormat="false" ht="15" hidden="false" customHeight="false" outlineLevel="0" collapsed="false">
      <c r="A57" s="12"/>
      <c r="B57" s="12"/>
      <c r="C57" s="12"/>
      <c r="D57" s="12"/>
      <c r="E57" s="13"/>
      <c r="F57" s="9"/>
      <c r="G57" s="14" t="str">
        <f aca="false">IF(OR(B57="",E57=""),"",ROUND(E57*(1-N(F57)),4))</f>
        <v/>
      </c>
      <c r="H57" s="15"/>
      <c r="I57" s="12"/>
      <c r="J57" s="16" t="str">
        <f aca="false">IF(B57="","",TRIM(A57)&amp;"|"&amp;TRIM(B57))</f>
        <v/>
      </c>
    </row>
    <row r="58" customFormat="false" ht="15" hidden="false" customHeight="false" outlineLevel="0" collapsed="false">
      <c r="A58" s="12"/>
      <c r="B58" s="12"/>
      <c r="C58" s="12"/>
      <c r="D58" s="12"/>
      <c r="E58" s="13"/>
      <c r="F58" s="9"/>
      <c r="G58" s="14" t="str">
        <f aca="false">IF(OR(B58="",E58=""),"",ROUND(E58*(1-N(F58)),4))</f>
        <v/>
      </c>
      <c r="H58" s="15"/>
      <c r="I58" s="12"/>
      <c r="J58" s="16" t="str">
        <f aca="false">IF(B58="","",TRIM(A58)&amp;"|"&amp;TRIM(B58))</f>
        <v/>
      </c>
    </row>
    <row r="59" customFormat="false" ht="15" hidden="false" customHeight="false" outlineLevel="0" collapsed="false">
      <c r="A59" s="12"/>
      <c r="B59" s="12"/>
      <c r="C59" s="12"/>
      <c r="D59" s="12"/>
      <c r="E59" s="13"/>
      <c r="F59" s="9"/>
      <c r="G59" s="14" t="str">
        <f aca="false">IF(OR(B59="",E59=""),"",ROUND(E59*(1-N(F59)),4))</f>
        <v/>
      </c>
      <c r="H59" s="15"/>
      <c r="I59" s="12"/>
      <c r="J59" s="16" t="str">
        <f aca="false">IF(B59="","",TRIM(A59)&amp;"|"&amp;TRIM(B59))</f>
        <v/>
      </c>
    </row>
    <row r="60" customFormat="false" ht="15" hidden="false" customHeight="false" outlineLevel="0" collapsed="false">
      <c r="A60" s="12"/>
      <c r="B60" s="12"/>
      <c r="C60" s="12"/>
      <c r="D60" s="12"/>
      <c r="E60" s="13"/>
      <c r="F60" s="9"/>
      <c r="G60" s="14" t="str">
        <f aca="false">IF(OR(B60="",E60=""),"",ROUND(E60*(1-N(F60)),4))</f>
        <v/>
      </c>
      <c r="H60" s="15"/>
      <c r="I60" s="12"/>
      <c r="J60" s="16" t="str">
        <f aca="false">IF(B60="","",TRIM(A60)&amp;"|"&amp;TRIM(B60))</f>
        <v/>
      </c>
    </row>
    <row r="61" customFormat="false" ht="15" hidden="false" customHeight="false" outlineLevel="0" collapsed="false">
      <c r="A61" s="12"/>
      <c r="B61" s="12"/>
      <c r="C61" s="12"/>
      <c r="D61" s="12"/>
      <c r="E61" s="13"/>
      <c r="F61" s="9"/>
      <c r="G61" s="14" t="str">
        <f aca="false">IF(OR(B61="",E61=""),"",ROUND(E61*(1-N(F61)),4))</f>
        <v/>
      </c>
      <c r="H61" s="15"/>
      <c r="I61" s="12"/>
      <c r="J61" s="16" t="str">
        <f aca="false">IF(B61="","",TRIM(A61)&amp;"|"&amp;TRIM(B61))</f>
        <v/>
      </c>
    </row>
    <row r="62" customFormat="false" ht="15" hidden="false" customHeight="false" outlineLevel="0" collapsed="false">
      <c r="A62" s="12"/>
      <c r="B62" s="12"/>
      <c r="C62" s="12"/>
      <c r="D62" s="12"/>
      <c r="E62" s="13"/>
      <c r="F62" s="9"/>
      <c r="G62" s="14" t="str">
        <f aca="false">IF(OR(B62="",E62=""),"",ROUND(E62*(1-N(F62)),4))</f>
        <v/>
      </c>
      <c r="H62" s="15"/>
      <c r="I62" s="12"/>
      <c r="J62" s="16" t="str">
        <f aca="false">IF(B62="","",TRIM(A62)&amp;"|"&amp;TRIM(B62))</f>
        <v/>
      </c>
    </row>
    <row r="63" customFormat="false" ht="15" hidden="false" customHeight="false" outlineLevel="0" collapsed="false">
      <c r="A63" s="12"/>
      <c r="B63" s="12"/>
      <c r="C63" s="12"/>
      <c r="D63" s="12"/>
      <c r="E63" s="13"/>
      <c r="F63" s="9"/>
      <c r="G63" s="14" t="str">
        <f aca="false">IF(OR(B63="",E63=""),"",ROUND(E63*(1-N(F63)),4))</f>
        <v/>
      </c>
      <c r="H63" s="15"/>
      <c r="I63" s="12"/>
      <c r="J63" s="16" t="str">
        <f aca="false">IF(B63="","",TRIM(A63)&amp;"|"&amp;TRIM(B63))</f>
        <v/>
      </c>
    </row>
    <row r="64" customFormat="false" ht="15" hidden="false" customHeight="false" outlineLevel="0" collapsed="false">
      <c r="A64" s="12"/>
      <c r="B64" s="12"/>
      <c r="C64" s="12"/>
      <c r="D64" s="12"/>
      <c r="E64" s="13"/>
      <c r="F64" s="9"/>
      <c r="G64" s="14" t="str">
        <f aca="false">IF(OR(B64="",E64=""),"",ROUND(E64*(1-N(F64)),4))</f>
        <v/>
      </c>
      <c r="H64" s="15"/>
      <c r="I64" s="12"/>
      <c r="J64" s="16" t="str">
        <f aca="false">IF(B64="","",TRIM(A64)&amp;"|"&amp;TRIM(B64))</f>
        <v/>
      </c>
    </row>
    <row r="65" customFormat="false" ht="15" hidden="false" customHeight="false" outlineLevel="0" collapsed="false">
      <c r="A65" s="12"/>
      <c r="B65" s="12"/>
      <c r="C65" s="12"/>
      <c r="D65" s="12"/>
      <c r="E65" s="13"/>
      <c r="F65" s="9"/>
      <c r="G65" s="14" t="str">
        <f aca="false">IF(OR(B65="",E65=""),"",ROUND(E65*(1-N(F65)),4))</f>
        <v/>
      </c>
      <c r="H65" s="15"/>
      <c r="I65" s="12"/>
      <c r="J65" s="16" t="str">
        <f aca="false">IF(B65="","",TRIM(A65)&amp;"|"&amp;TRIM(B65))</f>
        <v/>
      </c>
    </row>
    <row r="66" customFormat="false" ht="15" hidden="false" customHeight="false" outlineLevel="0" collapsed="false">
      <c r="A66" s="12"/>
      <c r="B66" s="12"/>
      <c r="C66" s="12"/>
      <c r="D66" s="12"/>
      <c r="E66" s="13"/>
      <c r="F66" s="9"/>
      <c r="G66" s="14" t="str">
        <f aca="false">IF(OR(B66="",E66=""),"",ROUND(E66*(1-N(F66)),4))</f>
        <v/>
      </c>
      <c r="H66" s="15"/>
      <c r="I66" s="12"/>
      <c r="J66" s="16" t="str">
        <f aca="false">IF(B66="","",TRIM(A66)&amp;"|"&amp;TRIM(B66))</f>
        <v/>
      </c>
    </row>
    <row r="67" customFormat="false" ht="15" hidden="false" customHeight="false" outlineLevel="0" collapsed="false">
      <c r="A67" s="12"/>
      <c r="B67" s="12"/>
      <c r="C67" s="12"/>
      <c r="D67" s="12"/>
      <c r="E67" s="13"/>
      <c r="F67" s="9"/>
      <c r="G67" s="14" t="str">
        <f aca="false">IF(OR(B67="",E67=""),"",ROUND(E67*(1-N(F67)),4))</f>
        <v/>
      </c>
      <c r="H67" s="15"/>
      <c r="I67" s="12"/>
      <c r="J67" s="16" t="str">
        <f aca="false">IF(B67="","",TRIM(A67)&amp;"|"&amp;TRIM(B67))</f>
        <v/>
      </c>
    </row>
    <row r="68" customFormat="false" ht="15" hidden="false" customHeight="false" outlineLevel="0" collapsed="false">
      <c r="A68" s="12"/>
      <c r="B68" s="12"/>
      <c r="C68" s="12"/>
      <c r="D68" s="12"/>
      <c r="E68" s="13"/>
      <c r="F68" s="9"/>
      <c r="G68" s="14" t="str">
        <f aca="false">IF(OR(B68="",E68=""),"",ROUND(E68*(1-N(F68)),4))</f>
        <v/>
      </c>
      <c r="H68" s="15"/>
      <c r="I68" s="12"/>
      <c r="J68" s="16" t="str">
        <f aca="false">IF(B68="","",TRIM(A68)&amp;"|"&amp;TRIM(B68))</f>
        <v/>
      </c>
    </row>
    <row r="69" customFormat="false" ht="15" hidden="false" customHeight="false" outlineLevel="0" collapsed="false">
      <c r="A69" s="12"/>
      <c r="B69" s="12"/>
      <c r="C69" s="12"/>
      <c r="D69" s="12"/>
      <c r="E69" s="13"/>
      <c r="F69" s="9"/>
      <c r="G69" s="14" t="str">
        <f aca="false">IF(OR(B69="",E69=""),"",ROUND(E69*(1-N(F69)),4))</f>
        <v/>
      </c>
      <c r="H69" s="15"/>
      <c r="I69" s="12"/>
      <c r="J69" s="16" t="str">
        <f aca="false">IF(B69="","",TRIM(A69)&amp;"|"&amp;TRIM(B69))</f>
        <v/>
      </c>
    </row>
    <row r="70" customFormat="false" ht="15" hidden="false" customHeight="false" outlineLevel="0" collapsed="false">
      <c r="A70" s="12"/>
      <c r="B70" s="12"/>
      <c r="C70" s="12"/>
      <c r="D70" s="12"/>
      <c r="E70" s="13"/>
      <c r="F70" s="9"/>
      <c r="G70" s="14" t="str">
        <f aca="false">IF(OR(B70="",E70=""),"",ROUND(E70*(1-N(F70)),4))</f>
        <v/>
      </c>
      <c r="H70" s="15"/>
      <c r="I70" s="12"/>
      <c r="J70" s="16" t="str">
        <f aca="false">IF(B70="","",TRIM(A70)&amp;"|"&amp;TRIM(B70))</f>
        <v/>
      </c>
    </row>
    <row r="71" customFormat="false" ht="15" hidden="false" customHeight="false" outlineLevel="0" collapsed="false">
      <c r="A71" s="12"/>
      <c r="B71" s="12"/>
      <c r="C71" s="12"/>
      <c r="D71" s="12"/>
      <c r="E71" s="13"/>
      <c r="F71" s="9"/>
      <c r="G71" s="14" t="str">
        <f aca="false">IF(OR(B71="",E71=""),"",ROUND(E71*(1-N(F71)),4))</f>
        <v/>
      </c>
      <c r="H71" s="15"/>
      <c r="I71" s="12"/>
      <c r="J71" s="16" t="str">
        <f aca="false">IF(B71="","",TRIM(A71)&amp;"|"&amp;TRIM(B71))</f>
        <v/>
      </c>
    </row>
    <row r="72" customFormat="false" ht="15" hidden="false" customHeight="false" outlineLevel="0" collapsed="false">
      <c r="A72" s="12"/>
      <c r="B72" s="12"/>
      <c r="C72" s="12"/>
      <c r="D72" s="12"/>
      <c r="E72" s="13"/>
      <c r="F72" s="9"/>
      <c r="G72" s="14" t="str">
        <f aca="false">IF(OR(B72="",E72=""),"",ROUND(E72*(1-N(F72)),4))</f>
        <v/>
      </c>
      <c r="H72" s="15"/>
      <c r="I72" s="12"/>
      <c r="J72" s="16" t="str">
        <f aca="false">IF(B72="","",TRIM(A72)&amp;"|"&amp;TRIM(B72))</f>
        <v/>
      </c>
    </row>
    <row r="73" customFormat="false" ht="15" hidden="false" customHeight="false" outlineLevel="0" collapsed="false">
      <c r="A73" s="12"/>
      <c r="B73" s="12"/>
      <c r="C73" s="12"/>
      <c r="D73" s="12"/>
      <c r="E73" s="13"/>
      <c r="F73" s="9"/>
      <c r="G73" s="14" t="str">
        <f aca="false">IF(OR(B73="",E73=""),"",ROUND(E73*(1-N(F73)),4))</f>
        <v/>
      </c>
      <c r="H73" s="15"/>
      <c r="I73" s="12"/>
      <c r="J73" s="16" t="str">
        <f aca="false">IF(B73="","",TRIM(A73)&amp;"|"&amp;TRIM(B73))</f>
        <v/>
      </c>
    </row>
    <row r="74" customFormat="false" ht="15" hidden="false" customHeight="false" outlineLevel="0" collapsed="false">
      <c r="A74" s="12"/>
      <c r="B74" s="12"/>
      <c r="C74" s="12"/>
      <c r="D74" s="12"/>
      <c r="E74" s="13"/>
      <c r="F74" s="9"/>
      <c r="G74" s="14" t="str">
        <f aca="false">IF(OR(B74="",E74=""),"",ROUND(E74*(1-N(F74)),4))</f>
        <v/>
      </c>
      <c r="H74" s="15"/>
      <c r="I74" s="12"/>
      <c r="J74" s="16" t="str">
        <f aca="false">IF(B74="","",TRIM(A74)&amp;"|"&amp;TRIM(B74))</f>
        <v/>
      </c>
    </row>
    <row r="75" customFormat="false" ht="15" hidden="false" customHeight="false" outlineLevel="0" collapsed="false">
      <c r="A75" s="12"/>
      <c r="B75" s="12"/>
      <c r="C75" s="12"/>
      <c r="D75" s="12"/>
      <c r="E75" s="13"/>
      <c r="F75" s="9"/>
      <c r="G75" s="14" t="str">
        <f aca="false">IF(OR(B75="",E75=""),"",ROUND(E75*(1-N(F75)),4))</f>
        <v/>
      </c>
      <c r="H75" s="15"/>
      <c r="I75" s="12"/>
      <c r="J75" s="16" t="str">
        <f aca="false">IF(B75="","",TRIM(A75)&amp;"|"&amp;TRIM(B75))</f>
        <v/>
      </c>
    </row>
    <row r="76" customFormat="false" ht="15" hidden="false" customHeight="false" outlineLevel="0" collapsed="false">
      <c r="A76" s="12"/>
      <c r="B76" s="12"/>
      <c r="C76" s="12"/>
      <c r="D76" s="12"/>
      <c r="E76" s="13"/>
      <c r="F76" s="9"/>
      <c r="G76" s="14" t="str">
        <f aca="false">IF(OR(B76="",E76=""),"",ROUND(E76*(1-N(F76)),4))</f>
        <v/>
      </c>
      <c r="H76" s="15"/>
      <c r="I76" s="12"/>
      <c r="J76" s="16" t="str">
        <f aca="false">IF(B76="","",TRIM(A76)&amp;"|"&amp;TRIM(B76))</f>
        <v/>
      </c>
    </row>
    <row r="77" customFormat="false" ht="15" hidden="false" customHeight="false" outlineLevel="0" collapsed="false">
      <c r="A77" s="12"/>
      <c r="B77" s="12"/>
      <c r="C77" s="12"/>
      <c r="D77" s="12"/>
      <c r="E77" s="13"/>
      <c r="F77" s="9"/>
      <c r="G77" s="14" t="str">
        <f aca="false">IF(OR(B77="",E77=""),"",ROUND(E77*(1-N(F77)),4))</f>
        <v/>
      </c>
      <c r="H77" s="15"/>
      <c r="I77" s="12"/>
      <c r="J77" s="16" t="str">
        <f aca="false">IF(B77="","",TRIM(A77)&amp;"|"&amp;TRIM(B77))</f>
        <v/>
      </c>
    </row>
    <row r="78" customFormat="false" ht="15" hidden="false" customHeight="false" outlineLevel="0" collapsed="false">
      <c r="A78" s="12"/>
      <c r="B78" s="12"/>
      <c r="C78" s="12"/>
      <c r="D78" s="12"/>
      <c r="E78" s="13"/>
      <c r="F78" s="9"/>
      <c r="G78" s="14" t="str">
        <f aca="false">IF(OR(B78="",E78=""),"",ROUND(E78*(1-N(F78)),4))</f>
        <v/>
      </c>
      <c r="H78" s="15"/>
      <c r="I78" s="12"/>
      <c r="J78" s="16" t="str">
        <f aca="false">IF(B78="","",TRIM(A78)&amp;"|"&amp;TRIM(B78))</f>
        <v/>
      </c>
    </row>
    <row r="79" customFormat="false" ht="15" hidden="false" customHeight="false" outlineLevel="0" collapsed="false">
      <c r="A79" s="12"/>
      <c r="B79" s="12"/>
      <c r="C79" s="12"/>
      <c r="D79" s="12"/>
      <c r="E79" s="13"/>
      <c r="F79" s="9"/>
      <c r="G79" s="14" t="str">
        <f aca="false">IF(OR(B79="",E79=""),"",ROUND(E79*(1-N(F79)),4))</f>
        <v/>
      </c>
      <c r="H79" s="15"/>
      <c r="I79" s="12"/>
      <c r="J79" s="16" t="str">
        <f aca="false">IF(B79="","",TRIM(A79)&amp;"|"&amp;TRIM(B79))</f>
        <v/>
      </c>
    </row>
    <row r="80" customFormat="false" ht="15" hidden="false" customHeight="false" outlineLevel="0" collapsed="false">
      <c r="A80" s="12"/>
      <c r="B80" s="12"/>
      <c r="C80" s="12"/>
      <c r="D80" s="12"/>
      <c r="E80" s="13"/>
      <c r="F80" s="9"/>
      <c r="G80" s="14" t="str">
        <f aca="false">IF(OR(B80="",E80=""),"",ROUND(E80*(1-N(F80)),4))</f>
        <v/>
      </c>
      <c r="H80" s="15"/>
      <c r="I80" s="12"/>
      <c r="J80" s="16" t="str">
        <f aca="false">IF(B80="","",TRIM(A80)&amp;"|"&amp;TRIM(B80))</f>
        <v/>
      </c>
    </row>
    <row r="81" customFormat="false" ht="15" hidden="false" customHeight="false" outlineLevel="0" collapsed="false">
      <c r="A81" s="12"/>
      <c r="B81" s="12"/>
      <c r="C81" s="12"/>
      <c r="D81" s="12"/>
      <c r="E81" s="13"/>
      <c r="F81" s="9"/>
      <c r="G81" s="14" t="str">
        <f aca="false">IF(OR(B81="",E81=""),"",ROUND(E81*(1-N(F81)),4))</f>
        <v/>
      </c>
      <c r="H81" s="15"/>
      <c r="I81" s="12"/>
      <c r="J81" s="16" t="str">
        <f aca="false">IF(B81="","",TRIM(A81)&amp;"|"&amp;TRIM(B81))</f>
        <v/>
      </c>
    </row>
    <row r="82" customFormat="false" ht="15" hidden="false" customHeight="false" outlineLevel="0" collapsed="false">
      <c r="A82" s="12"/>
      <c r="B82" s="12"/>
      <c r="C82" s="12"/>
      <c r="D82" s="12"/>
      <c r="E82" s="13"/>
      <c r="F82" s="9"/>
      <c r="G82" s="14" t="str">
        <f aca="false">IF(OR(B82="",E82=""),"",ROUND(E82*(1-N(F82)),4))</f>
        <v/>
      </c>
      <c r="H82" s="15"/>
      <c r="I82" s="12"/>
      <c r="J82" s="16" t="str">
        <f aca="false">IF(B82="","",TRIM(A82)&amp;"|"&amp;TRIM(B82))</f>
        <v/>
      </c>
    </row>
    <row r="83" customFormat="false" ht="15" hidden="false" customHeight="false" outlineLevel="0" collapsed="false">
      <c r="A83" s="12"/>
      <c r="B83" s="12"/>
      <c r="C83" s="12"/>
      <c r="D83" s="12"/>
      <c r="E83" s="13"/>
      <c r="F83" s="9"/>
      <c r="G83" s="14" t="str">
        <f aca="false">IF(OR(B83="",E83=""),"",ROUND(E83*(1-N(F83)),4))</f>
        <v/>
      </c>
      <c r="H83" s="15"/>
      <c r="I83" s="12"/>
      <c r="J83" s="16" t="str">
        <f aca="false">IF(B83="","",TRIM(A83)&amp;"|"&amp;TRIM(B83))</f>
        <v/>
      </c>
    </row>
    <row r="84" customFormat="false" ht="15" hidden="false" customHeight="false" outlineLevel="0" collapsed="false">
      <c r="A84" s="12"/>
      <c r="B84" s="12"/>
      <c r="C84" s="12"/>
      <c r="D84" s="12"/>
      <c r="E84" s="13"/>
      <c r="F84" s="9"/>
      <c r="G84" s="14" t="str">
        <f aca="false">IF(OR(B84="",E84=""),"",ROUND(E84*(1-N(F84)),4))</f>
        <v/>
      </c>
      <c r="H84" s="15"/>
      <c r="I84" s="12"/>
      <c r="J84" s="16" t="str">
        <f aca="false">IF(B84="","",TRIM(A84)&amp;"|"&amp;TRIM(B84))</f>
        <v/>
      </c>
    </row>
    <row r="85" customFormat="false" ht="15" hidden="false" customHeight="false" outlineLevel="0" collapsed="false">
      <c r="A85" s="12"/>
      <c r="B85" s="12"/>
      <c r="C85" s="12"/>
      <c r="D85" s="12"/>
      <c r="E85" s="13"/>
      <c r="F85" s="9"/>
      <c r="G85" s="14" t="str">
        <f aca="false">IF(OR(B85="",E85=""),"",ROUND(E85*(1-N(F85)),4))</f>
        <v/>
      </c>
      <c r="H85" s="15"/>
      <c r="I85" s="12"/>
      <c r="J85" s="16" t="str">
        <f aca="false">IF(B85="","",TRIM(A85)&amp;"|"&amp;TRIM(B85))</f>
        <v/>
      </c>
    </row>
    <row r="86" customFormat="false" ht="15" hidden="false" customHeight="false" outlineLevel="0" collapsed="false">
      <c r="A86" s="12"/>
      <c r="B86" s="12"/>
      <c r="C86" s="12"/>
      <c r="D86" s="12"/>
      <c r="E86" s="13"/>
      <c r="F86" s="9"/>
      <c r="G86" s="14" t="str">
        <f aca="false">IF(OR(B86="",E86=""),"",ROUND(E86*(1-N(F86)),4))</f>
        <v/>
      </c>
      <c r="H86" s="15"/>
      <c r="I86" s="12"/>
      <c r="J86" s="16" t="str">
        <f aca="false">IF(B86="","",TRIM(A86)&amp;"|"&amp;TRIM(B86))</f>
        <v/>
      </c>
    </row>
    <row r="87" customFormat="false" ht="15" hidden="false" customHeight="false" outlineLevel="0" collapsed="false">
      <c r="A87" s="12"/>
      <c r="B87" s="12"/>
      <c r="C87" s="12"/>
      <c r="D87" s="12"/>
      <c r="E87" s="13"/>
      <c r="F87" s="9"/>
      <c r="G87" s="14" t="str">
        <f aca="false">IF(OR(B87="",E87=""),"",ROUND(E87*(1-N(F87)),4))</f>
        <v/>
      </c>
      <c r="H87" s="15"/>
      <c r="I87" s="12"/>
      <c r="J87" s="16" t="str">
        <f aca="false">IF(B87="","",TRIM(A87)&amp;"|"&amp;TRIM(B87))</f>
        <v/>
      </c>
    </row>
    <row r="88" customFormat="false" ht="15" hidden="false" customHeight="false" outlineLevel="0" collapsed="false">
      <c r="A88" s="12"/>
      <c r="B88" s="12"/>
      <c r="C88" s="12"/>
      <c r="D88" s="12"/>
      <c r="E88" s="13"/>
      <c r="F88" s="9"/>
      <c r="G88" s="14" t="str">
        <f aca="false">IF(OR(B88="",E88=""),"",ROUND(E88*(1-N(F88)),4))</f>
        <v/>
      </c>
      <c r="H88" s="15"/>
      <c r="I88" s="12"/>
      <c r="J88" s="16" t="str">
        <f aca="false">IF(B88="","",TRIM(A88)&amp;"|"&amp;TRIM(B88))</f>
        <v/>
      </c>
    </row>
    <row r="89" customFormat="false" ht="15" hidden="false" customHeight="false" outlineLevel="0" collapsed="false">
      <c r="A89" s="12"/>
      <c r="B89" s="12"/>
      <c r="C89" s="12"/>
      <c r="D89" s="12"/>
      <c r="E89" s="13"/>
      <c r="F89" s="9"/>
      <c r="G89" s="14" t="str">
        <f aca="false">IF(OR(B89="",E89=""),"",ROUND(E89*(1-N(F89)),4))</f>
        <v/>
      </c>
      <c r="H89" s="15"/>
      <c r="I89" s="12"/>
      <c r="J89" s="16" t="str">
        <f aca="false">IF(B89="","",TRIM(A89)&amp;"|"&amp;TRIM(B89))</f>
        <v/>
      </c>
    </row>
    <row r="90" customFormat="false" ht="15" hidden="false" customHeight="false" outlineLevel="0" collapsed="false">
      <c r="A90" s="12"/>
      <c r="B90" s="12"/>
      <c r="C90" s="12"/>
      <c r="D90" s="12"/>
      <c r="E90" s="13"/>
      <c r="F90" s="9"/>
      <c r="G90" s="14" t="str">
        <f aca="false">IF(OR(B90="",E90=""),"",ROUND(E90*(1-N(F90)),4))</f>
        <v/>
      </c>
      <c r="H90" s="15"/>
      <c r="I90" s="12"/>
      <c r="J90" s="16" t="str">
        <f aca="false">IF(B90="","",TRIM(A90)&amp;"|"&amp;TRIM(B90))</f>
        <v/>
      </c>
    </row>
    <row r="91" customFormat="false" ht="15" hidden="false" customHeight="false" outlineLevel="0" collapsed="false">
      <c r="A91" s="12"/>
      <c r="B91" s="12"/>
      <c r="C91" s="12"/>
      <c r="D91" s="12"/>
      <c r="E91" s="13"/>
      <c r="F91" s="9"/>
      <c r="G91" s="14" t="str">
        <f aca="false">IF(OR(B91="",E91=""),"",ROUND(E91*(1-N(F91)),4))</f>
        <v/>
      </c>
      <c r="H91" s="15"/>
      <c r="I91" s="12"/>
      <c r="J91" s="16" t="str">
        <f aca="false">IF(B91="","",TRIM(A91)&amp;"|"&amp;TRIM(B91))</f>
        <v/>
      </c>
    </row>
    <row r="92" customFormat="false" ht="15" hidden="false" customHeight="false" outlineLevel="0" collapsed="false">
      <c r="A92" s="12"/>
      <c r="B92" s="12"/>
      <c r="C92" s="12"/>
      <c r="D92" s="12"/>
      <c r="E92" s="13"/>
      <c r="F92" s="9"/>
      <c r="G92" s="14" t="str">
        <f aca="false">IF(OR(B92="",E92=""),"",ROUND(E92*(1-N(F92)),4))</f>
        <v/>
      </c>
      <c r="H92" s="15"/>
      <c r="I92" s="12"/>
      <c r="J92" s="16" t="str">
        <f aca="false">IF(B92="","",TRIM(A92)&amp;"|"&amp;TRIM(B92))</f>
        <v/>
      </c>
    </row>
    <row r="93" customFormat="false" ht="15" hidden="false" customHeight="false" outlineLevel="0" collapsed="false">
      <c r="A93" s="12"/>
      <c r="B93" s="12"/>
      <c r="C93" s="12"/>
      <c r="D93" s="12"/>
      <c r="E93" s="13"/>
      <c r="F93" s="9"/>
      <c r="G93" s="14" t="str">
        <f aca="false">IF(OR(B93="",E93=""),"",ROUND(E93*(1-N(F93)),4))</f>
        <v/>
      </c>
      <c r="H93" s="15"/>
      <c r="I93" s="12"/>
      <c r="J93" s="16" t="str">
        <f aca="false">IF(B93="","",TRIM(A93)&amp;"|"&amp;TRIM(B93))</f>
        <v/>
      </c>
    </row>
    <row r="94" customFormat="false" ht="15" hidden="false" customHeight="false" outlineLevel="0" collapsed="false">
      <c r="A94" s="12"/>
      <c r="B94" s="12"/>
      <c r="C94" s="12"/>
      <c r="D94" s="12"/>
      <c r="E94" s="13"/>
      <c r="F94" s="9"/>
      <c r="G94" s="14" t="str">
        <f aca="false">IF(OR(B94="",E94=""),"",ROUND(E94*(1-N(F94)),4))</f>
        <v/>
      </c>
      <c r="H94" s="15"/>
      <c r="I94" s="12"/>
      <c r="J94" s="16" t="str">
        <f aca="false">IF(B94="","",TRIM(A94)&amp;"|"&amp;TRIM(B94))</f>
        <v/>
      </c>
    </row>
    <row r="95" customFormat="false" ht="15" hidden="false" customHeight="false" outlineLevel="0" collapsed="false">
      <c r="A95" s="12"/>
      <c r="B95" s="12"/>
      <c r="C95" s="12"/>
      <c r="D95" s="12"/>
      <c r="E95" s="13"/>
      <c r="F95" s="9"/>
      <c r="G95" s="14" t="str">
        <f aca="false">IF(OR(B95="",E95=""),"",ROUND(E95*(1-N(F95)),4))</f>
        <v/>
      </c>
      <c r="H95" s="15"/>
      <c r="I95" s="12"/>
      <c r="J95" s="16" t="str">
        <f aca="false">IF(B95="","",TRIM(A95)&amp;"|"&amp;TRIM(B95))</f>
        <v/>
      </c>
    </row>
    <row r="96" customFormat="false" ht="15" hidden="false" customHeight="false" outlineLevel="0" collapsed="false">
      <c r="A96" s="12"/>
      <c r="B96" s="12"/>
      <c r="C96" s="12"/>
      <c r="D96" s="12"/>
      <c r="E96" s="13"/>
      <c r="F96" s="9"/>
      <c r="G96" s="14" t="str">
        <f aca="false">IF(OR(B96="",E96=""),"",ROUND(E96*(1-N(F96)),4))</f>
        <v/>
      </c>
      <c r="H96" s="15"/>
      <c r="I96" s="12"/>
      <c r="J96" s="16" t="str">
        <f aca="false">IF(B96="","",TRIM(A96)&amp;"|"&amp;TRIM(B96))</f>
        <v/>
      </c>
    </row>
    <row r="97" customFormat="false" ht="15" hidden="false" customHeight="false" outlineLevel="0" collapsed="false">
      <c r="A97" s="12"/>
      <c r="B97" s="12"/>
      <c r="C97" s="12"/>
      <c r="D97" s="12"/>
      <c r="E97" s="13"/>
      <c r="F97" s="9"/>
      <c r="G97" s="14" t="str">
        <f aca="false">IF(OR(B97="",E97=""),"",ROUND(E97*(1-N(F97)),4))</f>
        <v/>
      </c>
      <c r="H97" s="15"/>
      <c r="I97" s="12"/>
      <c r="J97" s="16" t="str">
        <f aca="false">IF(B97="","",TRIM(A97)&amp;"|"&amp;TRIM(B97))</f>
        <v/>
      </c>
    </row>
    <row r="98" customFormat="false" ht="15" hidden="false" customHeight="false" outlineLevel="0" collapsed="false">
      <c r="A98" s="12"/>
      <c r="B98" s="12"/>
      <c r="C98" s="12"/>
      <c r="D98" s="12"/>
      <c r="E98" s="13"/>
      <c r="F98" s="9"/>
      <c r="G98" s="14" t="str">
        <f aca="false">IF(OR(B98="",E98=""),"",ROUND(E98*(1-N(F98)),4))</f>
        <v/>
      </c>
      <c r="H98" s="15"/>
      <c r="I98" s="12"/>
      <c r="J98" s="16" t="str">
        <f aca="false">IF(B98="","",TRIM(A98)&amp;"|"&amp;TRIM(B98))</f>
        <v/>
      </c>
    </row>
    <row r="99" customFormat="false" ht="15" hidden="false" customHeight="false" outlineLevel="0" collapsed="false">
      <c r="A99" s="12"/>
      <c r="B99" s="12"/>
      <c r="C99" s="12"/>
      <c r="D99" s="12"/>
      <c r="E99" s="13"/>
      <c r="F99" s="9"/>
      <c r="G99" s="14" t="str">
        <f aca="false">IF(OR(B99="",E99=""),"",ROUND(E99*(1-N(F99)),4))</f>
        <v/>
      </c>
      <c r="H99" s="15"/>
      <c r="I99" s="12"/>
      <c r="J99" s="16" t="str">
        <f aca="false">IF(B99="","",TRIM(A99)&amp;"|"&amp;TRIM(B99))</f>
        <v/>
      </c>
    </row>
    <row r="100" customFormat="false" ht="15" hidden="false" customHeight="false" outlineLevel="0" collapsed="false">
      <c r="A100" s="12"/>
      <c r="B100" s="12"/>
      <c r="C100" s="12"/>
      <c r="D100" s="12"/>
      <c r="E100" s="13"/>
      <c r="F100" s="9"/>
      <c r="G100" s="14" t="str">
        <f aca="false">IF(OR(B100="",E100=""),"",ROUND(E100*(1-N(F100)),4))</f>
        <v/>
      </c>
      <c r="H100" s="15"/>
      <c r="I100" s="12"/>
      <c r="J100" s="16" t="str">
        <f aca="false">IF(B100="","",TRIM(A100)&amp;"|"&amp;TRIM(B100))</f>
        <v/>
      </c>
    </row>
    <row r="101" customFormat="false" ht="15" hidden="false" customHeight="false" outlineLevel="0" collapsed="false">
      <c r="A101" s="12"/>
      <c r="B101" s="12"/>
      <c r="C101" s="12"/>
      <c r="D101" s="12"/>
      <c r="E101" s="13"/>
      <c r="F101" s="9"/>
      <c r="G101" s="14" t="str">
        <f aca="false">IF(OR(B101="",E101=""),"",ROUND(E101*(1-N(F101)),4))</f>
        <v/>
      </c>
      <c r="H101" s="15"/>
      <c r="I101" s="12"/>
      <c r="J101" s="16" t="str">
        <f aca="false">IF(B101="","",TRIM(A101)&amp;"|"&amp;TRIM(B101))</f>
        <v/>
      </c>
    </row>
    <row r="102" customFormat="false" ht="15" hidden="false" customHeight="false" outlineLevel="0" collapsed="false">
      <c r="A102" s="12"/>
      <c r="B102" s="12"/>
      <c r="C102" s="12"/>
      <c r="D102" s="12"/>
      <c r="E102" s="13"/>
      <c r="F102" s="9"/>
      <c r="G102" s="14" t="str">
        <f aca="false">IF(OR(B102="",E102=""),"",ROUND(E102*(1-N(F102)),4))</f>
        <v/>
      </c>
      <c r="H102" s="15"/>
      <c r="I102" s="12"/>
      <c r="J102" s="16" t="str">
        <f aca="false">IF(B102="","",TRIM(A102)&amp;"|"&amp;TRIM(B102))</f>
        <v/>
      </c>
    </row>
    <row r="103" customFormat="false" ht="15" hidden="false" customHeight="false" outlineLevel="0" collapsed="false">
      <c r="A103" s="12"/>
      <c r="B103" s="12"/>
      <c r="C103" s="12"/>
      <c r="D103" s="12"/>
      <c r="E103" s="13"/>
      <c r="F103" s="9"/>
      <c r="G103" s="14" t="str">
        <f aca="false">IF(OR(B103="",E103=""),"",ROUND(E103*(1-N(F103)),4))</f>
        <v/>
      </c>
      <c r="H103" s="15"/>
      <c r="I103" s="12"/>
      <c r="J103" s="16" t="str">
        <f aca="false">IF(B103="","",TRIM(A103)&amp;"|"&amp;TRIM(B103))</f>
        <v/>
      </c>
    </row>
    <row r="104" customFormat="false" ht="15" hidden="false" customHeight="false" outlineLevel="0" collapsed="false">
      <c r="A104" s="12"/>
      <c r="B104" s="12"/>
      <c r="C104" s="12"/>
      <c r="D104" s="12"/>
      <c r="E104" s="13"/>
      <c r="F104" s="9"/>
      <c r="G104" s="14" t="str">
        <f aca="false">IF(OR(B104="",E104=""),"",ROUND(E104*(1-N(F104)),4))</f>
        <v/>
      </c>
      <c r="H104" s="15"/>
      <c r="I104" s="12"/>
      <c r="J104" s="16" t="str">
        <f aca="false">IF(B104="","",TRIM(A104)&amp;"|"&amp;TRIM(B104))</f>
        <v/>
      </c>
    </row>
    <row r="105" customFormat="false" ht="15" hidden="false" customHeight="false" outlineLevel="0" collapsed="false">
      <c r="A105" s="12"/>
      <c r="B105" s="12"/>
      <c r="C105" s="12"/>
      <c r="D105" s="12"/>
      <c r="E105" s="13"/>
      <c r="F105" s="9"/>
      <c r="G105" s="14" t="str">
        <f aca="false">IF(OR(B105="",E105=""),"",ROUND(E105*(1-N(F105)),4))</f>
        <v/>
      </c>
      <c r="H105" s="15"/>
      <c r="I105" s="12"/>
      <c r="J105" s="16" t="str">
        <f aca="false">IF(B105="","",TRIM(A105)&amp;"|"&amp;TRIM(B105))</f>
        <v/>
      </c>
    </row>
    <row r="106" customFormat="false" ht="15" hidden="false" customHeight="false" outlineLevel="0" collapsed="false">
      <c r="A106" s="12"/>
      <c r="B106" s="12"/>
      <c r="C106" s="12"/>
      <c r="D106" s="12"/>
      <c r="E106" s="13"/>
      <c r="F106" s="9"/>
      <c r="G106" s="14" t="str">
        <f aca="false">IF(OR(B106="",E106=""),"",ROUND(E106*(1-N(F106)),4))</f>
        <v/>
      </c>
      <c r="H106" s="15"/>
      <c r="I106" s="12"/>
      <c r="J106" s="16" t="str">
        <f aca="false">IF(B106="","",TRIM(A106)&amp;"|"&amp;TRIM(B106))</f>
        <v/>
      </c>
    </row>
    <row r="107" customFormat="false" ht="15" hidden="false" customHeight="false" outlineLevel="0" collapsed="false">
      <c r="A107" s="12"/>
      <c r="B107" s="12"/>
      <c r="C107" s="12"/>
      <c r="D107" s="12"/>
      <c r="E107" s="13"/>
      <c r="F107" s="9"/>
      <c r="G107" s="14" t="str">
        <f aca="false">IF(OR(B107="",E107=""),"",ROUND(E107*(1-N(F107)),4))</f>
        <v/>
      </c>
      <c r="H107" s="15"/>
      <c r="I107" s="12"/>
      <c r="J107" s="16" t="str">
        <f aca="false">IF(B107="","",TRIM(A107)&amp;"|"&amp;TRIM(B107))</f>
        <v/>
      </c>
    </row>
    <row r="108" customFormat="false" ht="15" hidden="false" customHeight="false" outlineLevel="0" collapsed="false">
      <c r="A108" s="12"/>
      <c r="B108" s="12"/>
      <c r="C108" s="12"/>
      <c r="D108" s="12"/>
      <c r="E108" s="13"/>
      <c r="F108" s="9"/>
      <c r="G108" s="14" t="str">
        <f aca="false">IF(OR(B108="",E108=""),"",ROUND(E108*(1-N(F108)),4))</f>
        <v/>
      </c>
      <c r="H108" s="15"/>
      <c r="I108" s="12"/>
      <c r="J108" s="16" t="str">
        <f aca="false">IF(B108="","",TRIM(A108)&amp;"|"&amp;TRIM(B108))</f>
        <v/>
      </c>
    </row>
    <row r="109" customFormat="false" ht="15" hidden="false" customHeight="false" outlineLevel="0" collapsed="false">
      <c r="A109" s="12"/>
      <c r="B109" s="12"/>
      <c r="C109" s="12"/>
      <c r="D109" s="12"/>
      <c r="E109" s="13"/>
      <c r="F109" s="9"/>
      <c r="G109" s="14" t="str">
        <f aca="false">IF(OR(B109="",E109=""),"",ROUND(E109*(1-N(F109)),4))</f>
        <v/>
      </c>
      <c r="H109" s="15"/>
      <c r="I109" s="12"/>
      <c r="J109" s="16" t="str">
        <f aca="false">IF(B109="","",TRIM(A109)&amp;"|"&amp;TRIM(B109))</f>
        <v/>
      </c>
    </row>
    <row r="110" customFormat="false" ht="15" hidden="false" customHeight="false" outlineLevel="0" collapsed="false">
      <c r="A110" s="12"/>
      <c r="B110" s="12"/>
      <c r="C110" s="12"/>
      <c r="D110" s="12"/>
      <c r="E110" s="13"/>
      <c r="F110" s="9"/>
      <c r="G110" s="14" t="str">
        <f aca="false">IF(OR(B110="",E110=""),"",ROUND(E110*(1-N(F110)),4))</f>
        <v/>
      </c>
      <c r="H110" s="15"/>
      <c r="I110" s="12"/>
      <c r="J110" s="16" t="str">
        <f aca="false">IF(B110="","",TRIM(A110)&amp;"|"&amp;TRIM(B110))</f>
        <v/>
      </c>
    </row>
    <row r="111" customFormat="false" ht="15" hidden="false" customHeight="false" outlineLevel="0" collapsed="false">
      <c r="A111" s="12"/>
      <c r="B111" s="12"/>
      <c r="C111" s="12"/>
      <c r="D111" s="12"/>
      <c r="E111" s="13"/>
      <c r="F111" s="9"/>
      <c r="G111" s="14" t="str">
        <f aca="false">IF(OR(B111="",E111=""),"",ROUND(E111*(1-N(F111)),4))</f>
        <v/>
      </c>
      <c r="H111" s="15"/>
      <c r="I111" s="12"/>
      <c r="J111" s="16" t="str">
        <f aca="false">IF(B111="","",TRIM(A111)&amp;"|"&amp;TRIM(B111))</f>
        <v/>
      </c>
    </row>
    <row r="112" customFormat="false" ht="15" hidden="false" customHeight="false" outlineLevel="0" collapsed="false">
      <c r="A112" s="12"/>
      <c r="B112" s="12"/>
      <c r="C112" s="12"/>
      <c r="D112" s="12"/>
      <c r="E112" s="13"/>
      <c r="F112" s="9"/>
      <c r="G112" s="14" t="str">
        <f aca="false">IF(OR(B112="",E112=""),"",ROUND(E112*(1-N(F112)),4))</f>
        <v/>
      </c>
      <c r="H112" s="15"/>
      <c r="I112" s="12"/>
      <c r="J112" s="16" t="str">
        <f aca="false">IF(B112="","",TRIM(A112)&amp;"|"&amp;TRIM(B112))</f>
        <v/>
      </c>
    </row>
    <row r="113" customFormat="false" ht="15" hidden="false" customHeight="false" outlineLevel="0" collapsed="false">
      <c r="A113" s="12"/>
      <c r="B113" s="12"/>
      <c r="C113" s="12"/>
      <c r="D113" s="12"/>
      <c r="E113" s="13"/>
      <c r="F113" s="9"/>
      <c r="G113" s="14" t="str">
        <f aca="false">IF(OR(B113="",E113=""),"",ROUND(E113*(1-N(F113)),4))</f>
        <v/>
      </c>
      <c r="H113" s="15"/>
      <c r="I113" s="12"/>
      <c r="J113" s="16" t="str">
        <f aca="false">IF(B113="","",TRIM(A113)&amp;"|"&amp;TRIM(B113))</f>
        <v/>
      </c>
    </row>
    <row r="114" customFormat="false" ht="15" hidden="false" customHeight="false" outlineLevel="0" collapsed="false">
      <c r="A114" s="12"/>
      <c r="B114" s="12"/>
      <c r="C114" s="12"/>
      <c r="D114" s="12"/>
      <c r="E114" s="13"/>
      <c r="F114" s="9"/>
      <c r="G114" s="14" t="str">
        <f aca="false">IF(OR(B114="",E114=""),"",ROUND(E114*(1-N(F114)),4))</f>
        <v/>
      </c>
      <c r="H114" s="15"/>
      <c r="I114" s="12"/>
      <c r="J114" s="16" t="str">
        <f aca="false">IF(B114="","",TRIM(A114)&amp;"|"&amp;TRIM(B114))</f>
        <v/>
      </c>
    </row>
    <row r="115" customFormat="false" ht="15" hidden="false" customHeight="false" outlineLevel="0" collapsed="false">
      <c r="A115" s="12"/>
      <c r="B115" s="12"/>
      <c r="C115" s="12"/>
      <c r="D115" s="12"/>
      <c r="E115" s="13"/>
      <c r="F115" s="9"/>
      <c r="G115" s="14" t="str">
        <f aca="false">IF(OR(B115="",E115=""),"",ROUND(E115*(1-N(F115)),4))</f>
        <v/>
      </c>
      <c r="H115" s="15"/>
      <c r="I115" s="12"/>
      <c r="J115" s="16" t="str">
        <f aca="false">IF(B115="","",TRIM(A115)&amp;"|"&amp;TRIM(B115))</f>
        <v/>
      </c>
    </row>
    <row r="116" customFormat="false" ht="15" hidden="false" customHeight="false" outlineLevel="0" collapsed="false">
      <c r="A116" s="12"/>
      <c r="B116" s="12"/>
      <c r="C116" s="12"/>
      <c r="D116" s="12"/>
      <c r="E116" s="13"/>
      <c r="F116" s="9"/>
      <c r="G116" s="14" t="str">
        <f aca="false">IF(OR(B116="",E116=""),"",ROUND(E116*(1-N(F116)),4))</f>
        <v/>
      </c>
      <c r="H116" s="15"/>
      <c r="I116" s="12"/>
      <c r="J116" s="16" t="str">
        <f aca="false">IF(B116="","",TRIM(A116)&amp;"|"&amp;TRIM(B116))</f>
        <v/>
      </c>
    </row>
    <row r="117" customFormat="false" ht="15" hidden="false" customHeight="false" outlineLevel="0" collapsed="false">
      <c r="A117" s="12"/>
      <c r="B117" s="12"/>
      <c r="C117" s="12"/>
      <c r="D117" s="12"/>
      <c r="E117" s="13"/>
      <c r="F117" s="9"/>
      <c r="G117" s="14" t="str">
        <f aca="false">IF(OR(B117="",E117=""),"",ROUND(E117*(1-N(F117)),4))</f>
        <v/>
      </c>
      <c r="H117" s="15"/>
      <c r="I117" s="12"/>
      <c r="J117" s="16" t="str">
        <f aca="false">IF(B117="","",TRIM(A117)&amp;"|"&amp;TRIM(B117))</f>
        <v/>
      </c>
    </row>
    <row r="118" customFormat="false" ht="15" hidden="false" customHeight="false" outlineLevel="0" collapsed="false">
      <c r="A118" s="12"/>
      <c r="B118" s="12"/>
      <c r="C118" s="12"/>
      <c r="D118" s="12"/>
      <c r="E118" s="13"/>
      <c r="F118" s="9"/>
      <c r="G118" s="14" t="str">
        <f aca="false">IF(OR(B118="",E118=""),"",ROUND(E118*(1-N(F118)),4))</f>
        <v/>
      </c>
      <c r="H118" s="15"/>
      <c r="I118" s="12"/>
      <c r="J118" s="16" t="str">
        <f aca="false">IF(B118="","",TRIM(A118)&amp;"|"&amp;TRIM(B118))</f>
        <v/>
      </c>
    </row>
    <row r="119" customFormat="false" ht="15" hidden="false" customHeight="false" outlineLevel="0" collapsed="false">
      <c r="A119" s="12"/>
      <c r="B119" s="12"/>
      <c r="C119" s="12"/>
      <c r="D119" s="12"/>
      <c r="E119" s="13"/>
      <c r="F119" s="9"/>
      <c r="G119" s="14" t="str">
        <f aca="false">IF(OR(B119="",E119=""),"",ROUND(E119*(1-N(F119)),4))</f>
        <v/>
      </c>
      <c r="H119" s="15"/>
      <c r="I119" s="12"/>
      <c r="J119" s="16" t="str">
        <f aca="false">IF(B119="","",TRIM(A119)&amp;"|"&amp;TRIM(B119))</f>
        <v/>
      </c>
    </row>
    <row r="120" customFormat="false" ht="15" hidden="false" customHeight="false" outlineLevel="0" collapsed="false">
      <c r="A120" s="12"/>
      <c r="B120" s="12"/>
      <c r="C120" s="12"/>
      <c r="D120" s="12"/>
      <c r="E120" s="13"/>
      <c r="F120" s="9"/>
      <c r="G120" s="14" t="str">
        <f aca="false">IF(OR(B120="",E120=""),"",ROUND(E120*(1-N(F120)),4))</f>
        <v/>
      </c>
      <c r="H120" s="15"/>
      <c r="I120" s="12"/>
      <c r="J120" s="16" t="str">
        <f aca="false">IF(B120="","",TRIM(A120)&amp;"|"&amp;TRIM(B120))</f>
        <v/>
      </c>
    </row>
    <row r="121" customFormat="false" ht="15" hidden="false" customHeight="false" outlineLevel="0" collapsed="false">
      <c r="A121" s="12"/>
      <c r="B121" s="12"/>
      <c r="C121" s="12"/>
      <c r="D121" s="12"/>
      <c r="E121" s="13"/>
      <c r="F121" s="9"/>
      <c r="G121" s="14" t="str">
        <f aca="false">IF(OR(B121="",E121=""),"",ROUND(E121*(1-N(F121)),4))</f>
        <v/>
      </c>
      <c r="H121" s="15"/>
      <c r="I121" s="12"/>
      <c r="J121" s="16" t="str">
        <f aca="false">IF(B121="","",TRIM(A121)&amp;"|"&amp;TRIM(B121))</f>
        <v/>
      </c>
    </row>
    <row r="122" customFormat="false" ht="15" hidden="false" customHeight="false" outlineLevel="0" collapsed="false">
      <c r="A122" s="12"/>
      <c r="B122" s="12"/>
      <c r="C122" s="12"/>
      <c r="D122" s="12"/>
      <c r="E122" s="13"/>
      <c r="F122" s="9"/>
      <c r="G122" s="14" t="str">
        <f aca="false">IF(OR(B122="",E122=""),"",ROUND(E122*(1-N(F122)),4))</f>
        <v/>
      </c>
      <c r="H122" s="15"/>
      <c r="I122" s="12"/>
      <c r="J122" s="16" t="str">
        <f aca="false">IF(B122="","",TRIM(A122)&amp;"|"&amp;TRIM(B122))</f>
        <v/>
      </c>
    </row>
    <row r="123" customFormat="false" ht="15" hidden="false" customHeight="false" outlineLevel="0" collapsed="false">
      <c r="A123" s="12"/>
      <c r="B123" s="12"/>
      <c r="C123" s="12"/>
      <c r="D123" s="12"/>
      <c r="E123" s="13"/>
      <c r="F123" s="9"/>
      <c r="G123" s="14" t="str">
        <f aca="false">IF(OR(B123="",E123=""),"",ROUND(E123*(1-N(F123)),4))</f>
        <v/>
      </c>
      <c r="H123" s="15"/>
      <c r="I123" s="12"/>
      <c r="J123" s="16" t="str">
        <f aca="false">IF(B123="","",TRIM(A123)&amp;"|"&amp;TRIM(B123))</f>
        <v/>
      </c>
    </row>
    <row r="124" customFormat="false" ht="15" hidden="false" customHeight="false" outlineLevel="0" collapsed="false">
      <c r="A124" s="12"/>
      <c r="B124" s="12"/>
      <c r="C124" s="12"/>
      <c r="D124" s="12"/>
      <c r="E124" s="13"/>
      <c r="F124" s="9"/>
      <c r="G124" s="14" t="str">
        <f aca="false">IF(OR(B124="",E124=""),"",ROUND(E124*(1-N(F124)),4))</f>
        <v/>
      </c>
      <c r="H124" s="15"/>
      <c r="I124" s="12"/>
      <c r="J124" s="16" t="str">
        <f aca="false">IF(B124="","",TRIM(A124)&amp;"|"&amp;TRIM(B124))</f>
        <v/>
      </c>
    </row>
    <row r="125" customFormat="false" ht="15" hidden="false" customHeight="false" outlineLevel="0" collapsed="false">
      <c r="A125" s="12"/>
      <c r="B125" s="12"/>
      <c r="C125" s="12"/>
      <c r="D125" s="12"/>
      <c r="E125" s="13"/>
      <c r="F125" s="9"/>
      <c r="G125" s="14" t="str">
        <f aca="false">IF(OR(B125="",E125=""),"",ROUND(E125*(1-N(F125)),4))</f>
        <v/>
      </c>
      <c r="H125" s="15"/>
      <c r="I125" s="12"/>
      <c r="J125" s="16" t="str">
        <f aca="false">IF(B125="","",TRIM(A125)&amp;"|"&amp;TRIM(B125))</f>
        <v/>
      </c>
    </row>
    <row r="126" customFormat="false" ht="15" hidden="false" customHeight="false" outlineLevel="0" collapsed="false">
      <c r="A126" s="12"/>
      <c r="B126" s="12"/>
      <c r="C126" s="12"/>
      <c r="D126" s="12"/>
      <c r="E126" s="13"/>
      <c r="F126" s="9"/>
      <c r="G126" s="14" t="str">
        <f aca="false">IF(OR(B126="",E126=""),"",ROUND(E126*(1-N(F126)),4))</f>
        <v/>
      </c>
      <c r="H126" s="15"/>
      <c r="I126" s="12"/>
      <c r="J126" s="16" t="str">
        <f aca="false">IF(B126="","",TRIM(A126)&amp;"|"&amp;TRIM(B126))</f>
        <v/>
      </c>
    </row>
    <row r="127" customFormat="false" ht="15" hidden="false" customHeight="false" outlineLevel="0" collapsed="false">
      <c r="A127" s="12"/>
      <c r="B127" s="12"/>
      <c r="C127" s="12"/>
      <c r="D127" s="12"/>
      <c r="E127" s="13"/>
      <c r="F127" s="9"/>
      <c r="G127" s="14" t="str">
        <f aca="false">IF(OR(B127="",E127=""),"",ROUND(E127*(1-N(F127)),4))</f>
        <v/>
      </c>
      <c r="H127" s="15"/>
      <c r="I127" s="12"/>
      <c r="J127" s="16" t="str">
        <f aca="false">IF(B127="","",TRIM(A127)&amp;"|"&amp;TRIM(B127))</f>
        <v/>
      </c>
    </row>
    <row r="128" customFormat="false" ht="15" hidden="false" customHeight="false" outlineLevel="0" collapsed="false">
      <c r="A128" s="12"/>
      <c r="B128" s="12"/>
      <c r="C128" s="12"/>
      <c r="D128" s="12"/>
      <c r="E128" s="13"/>
      <c r="F128" s="9"/>
      <c r="G128" s="14" t="str">
        <f aca="false">IF(OR(B128="",E128=""),"",ROUND(E128*(1-N(F128)),4))</f>
        <v/>
      </c>
      <c r="H128" s="15"/>
      <c r="I128" s="12"/>
      <c r="J128" s="16" t="str">
        <f aca="false">IF(B128="","",TRIM(A128)&amp;"|"&amp;TRIM(B128))</f>
        <v/>
      </c>
    </row>
    <row r="129" customFormat="false" ht="15" hidden="false" customHeight="false" outlineLevel="0" collapsed="false">
      <c r="A129" s="12"/>
      <c r="B129" s="12"/>
      <c r="C129" s="12"/>
      <c r="D129" s="12"/>
      <c r="E129" s="13"/>
      <c r="F129" s="9"/>
      <c r="G129" s="14" t="str">
        <f aca="false">IF(OR(B129="",E129=""),"",ROUND(E129*(1-N(F129)),4))</f>
        <v/>
      </c>
      <c r="H129" s="15"/>
      <c r="I129" s="12"/>
      <c r="J129" s="16" t="str">
        <f aca="false">IF(B129="","",TRIM(A129)&amp;"|"&amp;TRIM(B129))</f>
        <v/>
      </c>
    </row>
    <row r="130" customFormat="false" ht="15" hidden="false" customHeight="false" outlineLevel="0" collapsed="false">
      <c r="A130" s="12"/>
      <c r="B130" s="12"/>
      <c r="C130" s="12"/>
      <c r="D130" s="12"/>
      <c r="E130" s="13"/>
      <c r="F130" s="9"/>
      <c r="G130" s="14" t="str">
        <f aca="false">IF(OR(B130="",E130=""),"",ROUND(E130*(1-N(F130)),4))</f>
        <v/>
      </c>
      <c r="H130" s="15"/>
      <c r="I130" s="12"/>
      <c r="J130" s="16" t="str">
        <f aca="false">IF(B130="","",TRIM(A130)&amp;"|"&amp;TRIM(B130))</f>
        <v/>
      </c>
    </row>
    <row r="131" customFormat="false" ht="15" hidden="false" customHeight="false" outlineLevel="0" collapsed="false">
      <c r="A131" s="12"/>
      <c r="B131" s="12"/>
      <c r="C131" s="12"/>
      <c r="D131" s="12"/>
      <c r="E131" s="13"/>
      <c r="F131" s="9"/>
      <c r="G131" s="14" t="str">
        <f aca="false">IF(OR(B131="",E131=""),"",ROUND(E131*(1-N(F131)),4))</f>
        <v/>
      </c>
      <c r="H131" s="15"/>
      <c r="I131" s="12"/>
      <c r="J131" s="16" t="str">
        <f aca="false">IF(B131="","",TRIM(A131)&amp;"|"&amp;TRIM(B131))</f>
        <v/>
      </c>
    </row>
    <row r="132" customFormat="false" ht="15" hidden="false" customHeight="false" outlineLevel="0" collapsed="false">
      <c r="A132" s="12"/>
      <c r="B132" s="12"/>
      <c r="C132" s="12"/>
      <c r="D132" s="12"/>
      <c r="E132" s="13"/>
      <c r="F132" s="9"/>
      <c r="G132" s="14" t="str">
        <f aca="false">IF(OR(B132="",E132=""),"",ROUND(E132*(1-N(F132)),4))</f>
        <v/>
      </c>
      <c r="H132" s="15"/>
      <c r="I132" s="12"/>
      <c r="J132" s="16" t="str">
        <f aca="false">IF(B132="","",TRIM(A132)&amp;"|"&amp;TRIM(B132))</f>
        <v/>
      </c>
    </row>
    <row r="133" customFormat="false" ht="15" hidden="false" customHeight="false" outlineLevel="0" collapsed="false">
      <c r="A133" s="12"/>
      <c r="B133" s="12"/>
      <c r="C133" s="12"/>
      <c r="D133" s="12"/>
      <c r="E133" s="13"/>
      <c r="F133" s="9"/>
      <c r="G133" s="14" t="str">
        <f aca="false">IF(OR(B133="",E133=""),"",ROUND(E133*(1-N(F133)),4))</f>
        <v/>
      </c>
      <c r="H133" s="15"/>
      <c r="I133" s="12"/>
      <c r="J133" s="16" t="str">
        <f aca="false">IF(B133="","",TRIM(A133)&amp;"|"&amp;TRIM(B133))</f>
        <v/>
      </c>
    </row>
    <row r="134" customFormat="false" ht="15" hidden="false" customHeight="false" outlineLevel="0" collapsed="false">
      <c r="A134" s="12"/>
      <c r="B134" s="12"/>
      <c r="C134" s="12"/>
      <c r="D134" s="12"/>
      <c r="E134" s="13"/>
      <c r="F134" s="9"/>
      <c r="G134" s="14" t="str">
        <f aca="false">IF(OR(B134="",E134=""),"",ROUND(E134*(1-N(F134)),4))</f>
        <v/>
      </c>
      <c r="H134" s="15"/>
      <c r="I134" s="12"/>
      <c r="J134" s="16" t="str">
        <f aca="false">IF(B134="","",TRIM(A134)&amp;"|"&amp;TRIM(B134))</f>
        <v/>
      </c>
    </row>
    <row r="135" customFormat="false" ht="15" hidden="false" customHeight="false" outlineLevel="0" collapsed="false">
      <c r="A135" s="12"/>
      <c r="B135" s="12"/>
      <c r="C135" s="12"/>
      <c r="D135" s="12"/>
      <c r="E135" s="13"/>
      <c r="F135" s="9"/>
      <c r="G135" s="14" t="str">
        <f aca="false">IF(OR(B135="",E135=""),"",ROUND(E135*(1-N(F135)),4))</f>
        <v/>
      </c>
      <c r="H135" s="15"/>
      <c r="I135" s="12"/>
      <c r="J135" s="16" t="str">
        <f aca="false">IF(B135="","",TRIM(A135)&amp;"|"&amp;TRIM(B135))</f>
        <v/>
      </c>
    </row>
    <row r="136" customFormat="false" ht="15" hidden="false" customHeight="false" outlineLevel="0" collapsed="false">
      <c r="A136" s="12"/>
      <c r="B136" s="12"/>
      <c r="C136" s="12"/>
      <c r="D136" s="12"/>
      <c r="E136" s="13"/>
      <c r="F136" s="9"/>
      <c r="G136" s="14" t="str">
        <f aca="false">IF(OR(B136="",E136=""),"",ROUND(E136*(1-N(F136)),4))</f>
        <v/>
      </c>
      <c r="H136" s="15"/>
      <c r="I136" s="12"/>
      <c r="J136" s="16" t="str">
        <f aca="false">IF(B136="","",TRIM(A136)&amp;"|"&amp;TRIM(B136))</f>
        <v/>
      </c>
    </row>
    <row r="137" customFormat="false" ht="15" hidden="false" customHeight="false" outlineLevel="0" collapsed="false">
      <c r="A137" s="12"/>
      <c r="B137" s="12"/>
      <c r="C137" s="12"/>
      <c r="D137" s="12"/>
      <c r="E137" s="13"/>
      <c r="F137" s="9"/>
      <c r="G137" s="14" t="str">
        <f aca="false">IF(OR(B137="",E137=""),"",ROUND(E137*(1-N(F137)),4))</f>
        <v/>
      </c>
      <c r="H137" s="15"/>
      <c r="I137" s="12"/>
      <c r="J137" s="16" t="str">
        <f aca="false">IF(B137="","",TRIM(A137)&amp;"|"&amp;TRIM(B137))</f>
        <v/>
      </c>
    </row>
    <row r="138" customFormat="false" ht="15" hidden="false" customHeight="false" outlineLevel="0" collapsed="false">
      <c r="A138" s="12"/>
      <c r="B138" s="12"/>
      <c r="C138" s="12"/>
      <c r="D138" s="12"/>
      <c r="E138" s="13"/>
      <c r="F138" s="9"/>
      <c r="G138" s="14" t="str">
        <f aca="false">IF(OR(B138="",E138=""),"",ROUND(E138*(1-N(F138)),4))</f>
        <v/>
      </c>
      <c r="H138" s="15"/>
      <c r="I138" s="12"/>
      <c r="J138" s="16" t="str">
        <f aca="false">IF(B138="","",TRIM(A138)&amp;"|"&amp;TRIM(B138))</f>
        <v/>
      </c>
    </row>
    <row r="139" customFormat="false" ht="15" hidden="false" customHeight="false" outlineLevel="0" collapsed="false">
      <c r="A139" s="12"/>
      <c r="B139" s="12"/>
      <c r="C139" s="12"/>
      <c r="D139" s="12"/>
      <c r="E139" s="13"/>
      <c r="F139" s="9"/>
      <c r="G139" s="14" t="str">
        <f aca="false">IF(OR(B139="",E139=""),"",ROUND(E139*(1-N(F139)),4))</f>
        <v/>
      </c>
      <c r="H139" s="15"/>
      <c r="I139" s="12"/>
      <c r="J139" s="16" t="str">
        <f aca="false">IF(B139="","",TRIM(A139)&amp;"|"&amp;TRIM(B139))</f>
        <v/>
      </c>
    </row>
    <row r="140" customFormat="false" ht="15" hidden="false" customHeight="false" outlineLevel="0" collapsed="false">
      <c r="A140" s="12"/>
      <c r="B140" s="12"/>
      <c r="C140" s="12"/>
      <c r="D140" s="12"/>
      <c r="E140" s="13"/>
      <c r="F140" s="9"/>
      <c r="G140" s="14" t="str">
        <f aca="false">IF(OR(B140="",E140=""),"",ROUND(E140*(1-N(F140)),4))</f>
        <v/>
      </c>
      <c r="H140" s="15"/>
      <c r="I140" s="12"/>
      <c r="J140" s="16" t="str">
        <f aca="false">IF(B140="","",TRIM(A140)&amp;"|"&amp;TRIM(B140))</f>
        <v/>
      </c>
    </row>
    <row r="141" customFormat="false" ht="15" hidden="false" customHeight="false" outlineLevel="0" collapsed="false">
      <c r="A141" s="12"/>
      <c r="B141" s="12"/>
      <c r="C141" s="12"/>
      <c r="D141" s="12"/>
      <c r="E141" s="13"/>
      <c r="F141" s="9"/>
      <c r="G141" s="14" t="str">
        <f aca="false">IF(OR(B141="",E141=""),"",ROUND(E141*(1-N(F141)),4))</f>
        <v/>
      </c>
      <c r="H141" s="15"/>
      <c r="I141" s="12"/>
      <c r="J141" s="16" t="str">
        <f aca="false">IF(B141="","",TRIM(A141)&amp;"|"&amp;TRIM(B141))</f>
        <v/>
      </c>
    </row>
    <row r="142" customFormat="false" ht="15" hidden="false" customHeight="false" outlineLevel="0" collapsed="false">
      <c r="A142" s="12"/>
      <c r="B142" s="12"/>
      <c r="C142" s="12"/>
      <c r="D142" s="12"/>
      <c r="E142" s="13"/>
      <c r="F142" s="9"/>
      <c r="G142" s="14" t="str">
        <f aca="false">IF(OR(B142="",E142=""),"",ROUND(E142*(1-N(F142)),4))</f>
        <v/>
      </c>
      <c r="H142" s="15"/>
      <c r="I142" s="12"/>
      <c r="J142" s="16" t="str">
        <f aca="false">IF(B142="","",TRIM(A142)&amp;"|"&amp;TRIM(B142))</f>
        <v/>
      </c>
    </row>
    <row r="143" customFormat="false" ht="15" hidden="false" customHeight="false" outlineLevel="0" collapsed="false">
      <c r="A143" s="12"/>
      <c r="B143" s="12"/>
      <c r="C143" s="12"/>
      <c r="D143" s="12"/>
      <c r="E143" s="13"/>
      <c r="F143" s="9"/>
      <c r="G143" s="14" t="str">
        <f aca="false">IF(OR(B143="",E143=""),"",ROUND(E143*(1-N(F143)),4))</f>
        <v/>
      </c>
      <c r="H143" s="15"/>
      <c r="I143" s="12"/>
      <c r="J143" s="16" t="str">
        <f aca="false">IF(B143="","",TRIM(A143)&amp;"|"&amp;TRIM(B143))</f>
        <v/>
      </c>
    </row>
    <row r="144" customFormat="false" ht="15" hidden="false" customHeight="false" outlineLevel="0" collapsed="false">
      <c r="A144" s="12"/>
      <c r="B144" s="12"/>
      <c r="C144" s="12"/>
      <c r="D144" s="12"/>
      <c r="E144" s="13"/>
      <c r="F144" s="9"/>
      <c r="G144" s="14" t="str">
        <f aca="false">IF(OR(B144="",E144=""),"",ROUND(E144*(1-N(F144)),4))</f>
        <v/>
      </c>
      <c r="H144" s="15"/>
      <c r="I144" s="12"/>
      <c r="J144" s="16" t="str">
        <f aca="false">IF(B144="","",TRIM(A144)&amp;"|"&amp;TRIM(B144))</f>
        <v/>
      </c>
    </row>
    <row r="145" customFormat="false" ht="15" hidden="false" customHeight="false" outlineLevel="0" collapsed="false">
      <c r="A145" s="12"/>
      <c r="B145" s="12"/>
      <c r="C145" s="12"/>
      <c r="D145" s="12"/>
      <c r="E145" s="13"/>
      <c r="F145" s="9"/>
      <c r="G145" s="14" t="str">
        <f aca="false">IF(OR(B145="",E145=""),"",ROUND(E145*(1-N(F145)),4))</f>
        <v/>
      </c>
      <c r="H145" s="15"/>
      <c r="I145" s="12"/>
      <c r="J145" s="16" t="str">
        <f aca="false">IF(B145="","",TRIM(A145)&amp;"|"&amp;TRIM(B145))</f>
        <v/>
      </c>
    </row>
    <row r="146" customFormat="false" ht="15" hidden="false" customHeight="false" outlineLevel="0" collapsed="false">
      <c r="A146" s="12"/>
      <c r="B146" s="12"/>
      <c r="C146" s="12"/>
      <c r="D146" s="12"/>
      <c r="E146" s="13"/>
      <c r="F146" s="9"/>
      <c r="G146" s="14" t="str">
        <f aca="false">IF(OR(B146="",E146=""),"",ROUND(E146*(1-N(F146)),4))</f>
        <v/>
      </c>
      <c r="H146" s="15"/>
      <c r="I146" s="12"/>
      <c r="J146" s="16" t="str">
        <f aca="false">IF(B146="","",TRIM(A146)&amp;"|"&amp;TRIM(B146))</f>
        <v/>
      </c>
    </row>
    <row r="147" customFormat="false" ht="15" hidden="false" customHeight="false" outlineLevel="0" collapsed="false">
      <c r="A147" s="12"/>
      <c r="B147" s="12"/>
      <c r="C147" s="12"/>
      <c r="D147" s="12"/>
      <c r="E147" s="13"/>
      <c r="F147" s="9"/>
      <c r="G147" s="14" t="str">
        <f aca="false">IF(OR(B147="",E147=""),"",ROUND(E147*(1-N(F147)),4))</f>
        <v/>
      </c>
      <c r="H147" s="15"/>
      <c r="I147" s="12"/>
      <c r="J147" s="16" t="str">
        <f aca="false">IF(B147="","",TRIM(A147)&amp;"|"&amp;TRIM(B147))</f>
        <v/>
      </c>
    </row>
    <row r="148" customFormat="false" ht="15" hidden="false" customHeight="false" outlineLevel="0" collapsed="false">
      <c r="A148" s="12"/>
      <c r="B148" s="12"/>
      <c r="C148" s="12"/>
      <c r="D148" s="12"/>
      <c r="E148" s="13"/>
      <c r="F148" s="9"/>
      <c r="G148" s="14" t="str">
        <f aca="false">IF(OR(B148="",E148=""),"",ROUND(E148*(1-N(F148)),4))</f>
        <v/>
      </c>
      <c r="H148" s="15"/>
      <c r="I148" s="12"/>
      <c r="J148" s="16" t="str">
        <f aca="false">IF(B148="","",TRIM(A148)&amp;"|"&amp;TRIM(B148))</f>
        <v/>
      </c>
    </row>
    <row r="149" customFormat="false" ht="15" hidden="false" customHeight="false" outlineLevel="0" collapsed="false">
      <c r="A149" s="12"/>
      <c r="B149" s="12"/>
      <c r="C149" s="12"/>
      <c r="D149" s="12"/>
      <c r="E149" s="13"/>
      <c r="F149" s="9"/>
      <c r="G149" s="14" t="str">
        <f aca="false">IF(OR(B149="",E149=""),"",ROUND(E149*(1-N(F149)),4))</f>
        <v/>
      </c>
      <c r="H149" s="15"/>
      <c r="I149" s="12"/>
      <c r="J149" s="16" t="str">
        <f aca="false">IF(B149="","",TRIM(A149)&amp;"|"&amp;TRIM(B149))</f>
        <v/>
      </c>
    </row>
    <row r="150" customFormat="false" ht="15" hidden="false" customHeight="false" outlineLevel="0" collapsed="false">
      <c r="A150" s="12"/>
      <c r="B150" s="12"/>
      <c r="C150" s="12"/>
      <c r="D150" s="12"/>
      <c r="E150" s="13"/>
      <c r="F150" s="9"/>
      <c r="G150" s="14" t="str">
        <f aca="false">IF(OR(B150="",E150=""),"",ROUND(E150*(1-N(F150)),4))</f>
        <v/>
      </c>
      <c r="H150" s="15"/>
      <c r="I150" s="12"/>
      <c r="J150" s="16" t="str">
        <f aca="false">IF(B150="","",TRIM(A150)&amp;"|"&amp;TRIM(B150))</f>
        <v/>
      </c>
    </row>
    <row r="151" customFormat="false" ht="15" hidden="false" customHeight="false" outlineLevel="0" collapsed="false">
      <c r="A151" s="12"/>
      <c r="B151" s="12"/>
      <c r="C151" s="12"/>
      <c r="D151" s="12"/>
      <c r="E151" s="13"/>
      <c r="F151" s="9"/>
      <c r="G151" s="14" t="str">
        <f aca="false">IF(OR(B151="",E151=""),"",ROUND(E151*(1-N(F151)),4))</f>
        <v/>
      </c>
      <c r="H151" s="15"/>
      <c r="I151" s="12"/>
      <c r="J151" s="16" t="str">
        <f aca="false">IF(B151="","",TRIM(A151)&amp;"|"&amp;TRIM(B151))</f>
        <v/>
      </c>
    </row>
    <row r="152" customFormat="false" ht="15" hidden="false" customHeight="false" outlineLevel="0" collapsed="false">
      <c r="A152" s="12"/>
      <c r="B152" s="12"/>
      <c r="C152" s="12"/>
      <c r="D152" s="12"/>
      <c r="E152" s="13"/>
      <c r="F152" s="9"/>
      <c r="G152" s="14" t="str">
        <f aca="false">IF(OR(B152="",E152=""),"",ROUND(E152*(1-N(F152)),4))</f>
        <v/>
      </c>
      <c r="H152" s="15"/>
      <c r="I152" s="12"/>
      <c r="J152" s="16" t="str">
        <f aca="false">IF(B152="","",TRIM(A152)&amp;"|"&amp;TRIM(B152))</f>
        <v/>
      </c>
    </row>
    <row r="153" customFormat="false" ht="15" hidden="false" customHeight="false" outlineLevel="0" collapsed="false">
      <c r="A153" s="12"/>
      <c r="B153" s="12"/>
      <c r="C153" s="12"/>
      <c r="D153" s="12"/>
      <c r="E153" s="13"/>
      <c r="F153" s="9"/>
      <c r="G153" s="14" t="str">
        <f aca="false">IF(OR(B153="",E153=""),"",ROUND(E153*(1-N(F153)),4))</f>
        <v/>
      </c>
      <c r="H153" s="15"/>
      <c r="I153" s="12"/>
      <c r="J153" s="16" t="str">
        <f aca="false">IF(B153="","",TRIM(A153)&amp;"|"&amp;TRIM(B153))</f>
        <v/>
      </c>
    </row>
    <row r="154" customFormat="false" ht="15" hidden="false" customHeight="false" outlineLevel="0" collapsed="false">
      <c r="A154" s="12"/>
      <c r="B154" s="12"/>
      <c r="C154" s="12"/>
      <c r="D154" s="12"/>
      <c r="E154" s="13"/>
      <c r="F154" s="9"/>
      <c r="G154" s="14" t="str">
        <f aca="false">IF(OR(B154="",E154=""),"",ROUND(E154*(1-N(F154)),4))</f>
        <v/>
      </c>
      <c r="H154" s="15"/>
      <c r="I154" s="12"/>
      <c r="J154" s="16" t="str">
        <f aca="false">IF(B154="","",TRIM(A154)&amp;"|"&amp;TRIM(B154))</f>
        <v/>
      </c>
    </row>
    <row r="155" customFormat="false" ht="15" hidden="false" customHeight="false" outlineLevel="0" collapsed="false">
      <c r="A155" s="12"/>
      <c r="B155" s="12"/>
      <c r="C155" s="12"/>
      <c r="D155" s="12"/>
      <c r="E155" s="13"/>
      <c r="F155" s="9"/>
      <c r="G155" s="14" t="str">
        <f aca="false">IF(OR(B155="",E155=""),"",ROUND(E155*(1-N(F155)),4))</f>
        <v/>
      </c>
      <c r="H155" s="15"/>
      <c r="I155" s="12"/>
      <c r="J155" s="16" t="str">
        <f aca="false">IF(B155="","",TRIM(A155)&amp;"|"&amp;TRIM(B155))</f>
        <v/>
      </c>
    </row>
    <row r="156" customFormat="false" ht="15" hidden="false" customHeight="false" outlineLevel="0" collapsed="false">
      <c r="A156" s="12"/>
      <c r="B156" s="12"/>
      <c r="C156" s="12"/>
      <c r="D156" s="12"/>
      <c r="E156" s="13"/>
      <c r="F156" s="9"/>
      <c r="G156" s="14" t="str">
        <f aca="false">IF(OR(B156="",E156=""),"",ROUND(E156*(1-N(F156)),4))</f>
        <v/>
      </c>
      <c r="H156" s="15"/>
      <c r="I156" s="12"/>
      <c r="J156" s="16" t="str">
        <f aca="false">IF(B156="","",TRIM(A156)&amp;"|"&amp;TRIM(B156))</f>
        <v/>
      </c>
    </row>
    <row r="157" customFormat="false" ht="15" hidden="false" customHeight="false" outlineLevel="0" collapsed="false">
      <c r="A157" s="12"/>
      <c r="B157" s="12"/>
      <c r="C157" s="12"/>
      <c r="D157" s="12"/>
      <c r="E157" s="13"/>
      <c r="F157" s="9"/>
      <c r="G157" s="14" t="str">
        <f aca="false">IF(OR(B157="",E157=""),"",ROUND(E157*(1-N(F157)),4))</f>
        <v/>
      </c>
      <c r="H157" s="15"/>
      <c r="I157" s="12"/>
      <c r="J157" s="16" t="str">
        <f aca="false">IF(B157="","",TRIM(A157)&amp;"|"&amp;TRIM(B157))</f>
        <v/>
      </c>
    </row>
    <row r="158" customFormat="false" ht="15" hidden="false" customHeight="false" outlineLevel="0" collapsed="false">
      <c r="A158" s="12"/>
      <c r="B158" s="12"/>
      <c r="C158" s="12"/>
      <c r="D158" s="12"/>
      <c r="E158" s="13"/>
      <c r="F158" s="9"/>
      <c r="G158" s="14" t="str">
        <f aca="false">IF(OR(B158="",E158=""),"",ROUND(E158*(1-N(F158)),4))</f>
        <v/>
      </c>
      <c r="H158" s="15"/>
      <c r="I158" s="12"/>
      <c r="J158" s="16" t="str">
        <f aca="false">IF(B158="","",TRIM(A158)&amp;"|"&amp;TRIM(B158))</f>
        <v/>
      </c>
    </row>
    <row r="159" customFormat="false" ht="15" hidden="false" customHeight="false" outlineLevel="0" collapsed="false">
      <c r="A159" s="12"/>
      <c r="B159" s="12"/>
      <c r="C159" s="12"/>
      <c r="D159" s="12"/>
      <c r="E159" s="13"/>
      <c r="F159" s="9"/>
      <c r="G159" s="14" t="str">
        <f aca="false">IF(OR(B159="",E159=""),"",ROUND(E159*(1-N(F159)),4))</f>
        <v/>
      </c>
      <c r="H159" s="15"/>
      <c r="I159" s="12"/>
      <c r="J159" s="16" t="str">
        <f aca="false">IF(B159="","",TRIM(A159)&amp;"|"&amp;TRIM(B159))</f>
        <v/>
      </c>
    </row>
    <row r="160" customFormat="false" ht="15" hidden="false" customHeight="false" outlineLevel="0" collapsed="false">
      <c r="A160" s="12"/>
      <c r="B160" s="12"/>
      <c r="C160" s="12"/>
      <c r="D160" s="12"/>
      <c r="E160" s="13"/>
      <c r="F160" s="9"/>
      <c r="G160" s="14" t="str">
        <f aca="false">IF(OR(B160="",E160=""),"",ROUND(E160*(1-N(F160)),4))</f>
        <v/>
      </c>
      <c r="H160" s="15"/>
      <c r="I160" s="12"/>
      <c r="J160" s="16" t="str">
        <f aca="false">IF(B160="","",TRIM(A160)&amp;"|"&amp;TRIM(B160))</f>
        <v/>
      </c>
    </row>
    <row r="161" customFormat="false" ht="15" hidden="false" customHeight="false" outlineLevel="0" collapsed="false">
      <c r="A161" s="12"/>
      <c r="B161" s="12"/>
      <c r="C161" s="12"/>
      <c r="D161" s="12"/>
      <c r="E161" s="13"/>
      <c r="F161" s="9"/>
      <c r="G161" s="14" t="str">
        <f aca="false">IF(OR(B161="",E161=""),"",ROUND(E161*(1-N(F161)),4))</f>
        <v/>
      </c>
      <c r="H161" s="15"/>
      <c r="I161" s="12"/>
      <c r="J161" s="16" t="str">
        <f aca="false">IF(B161="","",TRIM(A161)&amp;"|"&amp;TRIM(B161))</f>
        <v/>
      </c>
    </row>
    <row r="162" customFormat="false" ht="15" hidden="false" customHeight="false" outlineLevel="0" collapsed="false">
      <c r="A162" s="12"/>
      <c r="B162" s="12"/>
      <c r="C162" s="12"/>
      <c r="D162" s="12"/>
      <c r="E162" s="13"/>
      <c r="F162" s="9"/>
      <c r="G162" s="14" t="str">
        <f aca="false">IF(OR(B162="",E162=""),"",ROUND(E162*(1-N(F162)),4))</f>
        <v/>
      </c>
      <c r="H162" s="15"/>
      <c r="I162" s="12"/>
      <c r="J162" s="16" t="str">
        <f aca="false">IF(B162="","",TRIM(A162)&amp;"|"&amp;TRIM(B162))</f>
        <v/>
      </c>
    </row>
    <row r="163" customFormat="false" ht="15" hidden="false" customHeight="false" outlineLevel="0" collapsed="false">
      <c r="A163" s="12"/>
      <c r="B163" s="12"/>
      <c r="C163" s="12"/>
      <c r="D163" s="12"/>
      <c r="E163" s="13"/>
      <c r="F163" s="9"/>
      <c r="G163" s="14" t="str">
        <f aca="false">IF(OR(B163="",E163=""),"",ROUND(E163*(1-N(F163)),4))</f>
        <v/>
      </c>
      <c r="H163" s="15"/>
      <c r="I163" s="12"/>
      <c r="J163" s="16" t="str">
        <f aca="false">IF(B163="","",TRIM(A163)&amp;"|"&amp;TRIM(B163))</f>
        <v/>
      </c>
    </row>
    <row r="164" customFormat="false" ht="15" hidden="false" customHeight="false" outlineLevel="0" collapsed="false">
      <c r="A164" s="12"/>
      <c r="B164" s="12"/>
      <c r="C164" s="12"/>
      <c r="D164" s="12"/>
      <c r="E164" s="13"/>
      <c r="F164" s="9"/>
      <c r="G164" s="14" t="str">
        <f aca="false">IF(OR(B164="",E164=""),"",ROUND(E164*(1-N(F164)),4))</f>
        <v/>
      </c>
      <c r="H164" s="15"/>
      <c r="I164" s="12"/>
      <c r="J164" s="16" t="str">
        <f aca="false">IF(B164="","",TRIM(A164)&amp;"|"&amp;TRIM(B164))</f>
        <v/>
      </c>
    </row>
    <row r="165" customFormat="false" ht="15" hidden="false" customHeight="false" outlineLevel="0" collapsed="false">
      <c r="A165" s="12"/>
      <c r="B165" s="12"/>
      <c r="C165" s="12"/>
      <c r="D165" s="12"/>
      <c r="E165" s="13"/>
      <c r="F165" s="9"/>
      <c r="G165" s="14" t="str">
        <f aca="false">IF(OR(B165="",E165=""),"",ROUND(E165*(1-N(F165)),4))</f>
        <v/>
      </c>
      <c r="H165" s="15"/>
      <c r="I165" s="12"/>
      <c r="J165" s="16" t="str">
        <f aca="false">IF(B165="","",TRIM(A165)&amp;"|"&amp;TRIM(B165))</f>
        <v/>
      </c>
    </row>
    <row r="166" customFormat="false" ht="15" hidden="false" customHeight="false" outlineLevel="0" collapsed="false">
      <c r="A166" s="12"/>
      <c r="B166" s="12"/>
      <c r="C166" s="12"/>
      <c r="D166" s="12"/>
      <c r="E166" s="13"/>
      <c r="F166" s="9"/>
      <c r="G166" s="14" t="str">
        <f aca="false">IF(OR(B166="",E166=""),"",ROUND(E166*(1-N(F166)),4))</f>
        <v/>
      </c>
      <c r="H166" s="15"/>
      <c r="I166" s="12"/>
      <c r="J166" s="16" t="str">
        <f aca="false">IF(B166="","",TRIM(A166)&amp;"|"&amp;TRIM(B166))</f>
        <v/>
      </c>
    </row>
    <row r="167" customFormat="false" ht="15" hidden="false" customHeight="false" outlineLevel="0" collapsed="false">
      <c r="A167" s="12"/>
      <c r="B167" s="12"/>
      <c r="C167" s="12"/>
      <c r="D167" s="12"/>
      <c r="E167" s="13"/>
      <c r="F167" s="9"/>
      <c r="G167" s="14" t="str">
        <f aca="false">IF(OR(B167="",E167=""),"",ROUND(E167*(1-N(F167)),4))</f>
        <v/>
      </c>
      <c r="H167" s="15"/>
      <c r="I167" s="12"/>
      <c r="J167" s="16" t="str">
        <f aca="false">IF(B167="","",TRIM(A167)&amp;"|"&amp;TRIM(B167))</f>
        <v/>
      </c>
    </row>
    <row r="168" customFormat="false" ht="15" hidden="false" customHeight="false" outlineLevel="0" collapsed="false">
      <c r="A168" s="12"/>
      <c r="B168" s="12"/>
      <c r="C168" s="12"/>
      <c r="D168" s="12"/>
      <c r="E168" s="13"/>
      <c r="F168" s="9"/>
      <c r="G168" s="14" t="str">
        <f aca="false">IF(OR(B168="",E168=""),"",ROUND(E168*(1-N(F168)),4))</f>
        <v/>
      </c>
      <c r="H168" s="15"/>
      <c r="I168" s="12"/>
      <c r="J168" s="16" t="str">
        <f aca="false">IF(B168="","",TRIM(A168)&amp;"|"&amp;TRIM(B168))</f>
        <v/>
      </c>
    </row>
    <row r="169" customFormat="false" ht="15" hidden="false" customHeight="false" outlineLevel="0" collapsed="false">
      <c r="A169" s="12"/>
      <c r="B169" s="12"/>
      <c r="C169" s="12"/>
      <c r="D169" s="12"/>
      <c r="E169" s="13"/>
      <c r="F169" s="9"/>
      <c r="G169" s="14" t="str">
        <f aca="false">IF(OR(B169="",E169=""),"",ROUND(E169*(1-N(F169)),4))</f>
        <v/>
      </c>
      <c r="H169" s="15"/>
      <c r="I169" s="12"/>
      <c r="J169" s="16" t="str">
        <f aca="false">IF(B169="","",TRIM(A169)&amp;"|"&amp;TRIM(B169))</f>
        <v/>
      </c>
    </row>
    <row r="170" customFormat="false" ht="15" hidden="false" customHeight="false" outlineLevel="0" collapsed="false">
      <c r="A170" s="12"/>
      <c r="B170" s="12"/>
      <c r="C170" s="12"/>
      <c r="D170" s="12"/>
      <c r="E170" s="13"/>
      <c r="F170" s="9"/>
      <c r="G170" s="14" t="str">
        <f aca="false">IF(OR(B170="",E170=""),"",ROUND(E170*(1-N(F170)),4))</f>
        <v/>
      </c>
      <c r="H170" s="15"/>
      <c r="I170" s="12"/>
      <c r="J170" s="16" t="str">
        <f aca="false">IF(B170="","",TRIM(A170)&amp;"|"&amp;TRIM(B170))</f>
        <v/>
      </c>
    </row>
    <row r="171" customFormat="false" ht="15" hidden="false" customHeight="false" outlineLevel="0" collapsed="false">
      <c r="A171" s="12"/>
      <c r="B171" s="12"/>
      <c r="C171" s="12"/>
      <c r="D171" s="12"/>
      <c r="E171" s="13"/>
      <c r="F171" s="9"/>
      <c r="G171" s="14" t="str">
        <f aca="false">IF(OR(B171="",E171=""),"",ROUND(E171*(1-N(F171)),4))</f>
        <v/>
      </c>
      <c r="H171" s="15"/>
      <c r="I171" s="12"/>
      <c r="J171" s="16" t="str">
        <f aca="false">IF(B171="","",TRIM(A171)&amp;"|"&amp;TRIM(B171))</f>
        <v/>
      </c>
    </row>
    <row r="172" customFormat="false" ht="15" hidden="false" customHeight="false" outlineLevel="0" collapsed="false">
      <c r="A172" s="12"/>
      <c r="B172" s="12"/>
      <c r="C172" s="12"/>
      <c r="D172" s="12"/>
      <c r="E172" s="13"/>
      <c r="F172" s="9"/>
      <c r="G172" s="14" t="str">
        <f aca="false">IF(OR(B172="",E172=""),"",ROUND(E172*(1-N(F172)),4))</f>
        <v/>
      </c>
      <c r="H172" s="15"/>
      <c r="I172" s="12"/>
      <c r="J172" s="16" t="str">
        <f aca="false">IF(B172="","",TRIM(A172)&amp;"|"&amp;TRIM(B172))</f>
        <v/>
      </c>
    </row>
    <row r="173" customFormat="false" ht="15" hidden="false" customHeight="false" outlineLevel="0" collapsed="false">
      <c r="A173" s="12"/>
      <c r="B173" s="12"/>
      <c r="C173" s="12"/>
      <c r="D173" s="12"/>
      <c r="E173" s="13"/>
      <c r="F173" s="9"/>
      <c r="G173" s="14" t="str">
        <f aca="false">IF(OR(B173="",E173=""),"",ROUND(E173*(1-N(F173)),4))</f>
        <v/>
      </c>
      <c r="H173" s="15"/>
      <c r="I173" s="12"/>
      <c r="J173" s="16" t="str">
        <f aca="false">IF(B173="","",TRIM(A173)&amp;"|"&amp;TRIM(B173))</f>
        <v/>
      </c>
    </row>
    <row r="174" customFormat="false" ht="15" hidden="false" customHeight="false" outlineLevel="0" collapsed="false">
      <c r="A174" s="12"/>
      <c r="B174" s="12"/>
      <c r="C174" s="12"/>
      <c r="D174" s="12"/>
      <c r="E174" s="13"/>
      <c r="F174" s="9"/>
      <c r="G174" s="14" t="str">
        <f aca="false">IF(OR(B174="",E174=""),"",ROUND(E174*(1-N(F174)),4))</f>
        <v/>
      </c>
      <c r="H174" s="15"/>
      <c r="I174" s="12"/>
      <c r="J174" s="16" t="str">
        <f aca="false">IF(B174="","",TRIM(A174)&amp;"|"&amp;TRIM(B174))</f>
        <v/>
      </c>
    </row>
    <row r="175" customFormat="false" ht="15" hidden="false" customHeight="false" outlineLevel="0" collapsed="false">
      <c r="A175" s="12"/>
      <c r="B175" s="12"/>
      <c r="C175" s="12"/>
      <c r="D175" s="12"/>
      <c r="E175" s="13"/>
      <c r="F175" s="9"/>
      <c r="G175" s="14" t="str">
        <f aca="false">IF(OR(B175="",E175=""),"",ROUND(E175*(1-N(F175)),4))</f>
        <v/>
      </c>
      <c r="H175" s="15"/>
      <c r="I175" s="12"/>
      <c r="J175" s="16" t="str">
        <f aca="false">IF(B175="","",TRIM(A175)&amp;"|"&amp;TRIM(B175))</f>
        <v/>
      </c>
    </row>
    <row r="176" customFormat="false" ht="15" hidden="false" customHeight="false" outlineLevel="0" collapsed="false">
      <c r="A176" s="12"/>
      <c r="B176" s="12"/>
      <c r="C176" s="12"/>
      <c r="D176" s="12"/>
      <c r="E176" s="13"/>
      <c r="F176" s="9"/>
      <c r="G176" s="14" t="str">
        <f aca="false">IF(OR(B176="",E176=""),"",ROUND(E176*(1-N(F176)),4))</f>
        <v/>
      </c>
      <c r="H176" s="15"/>
      <c r="I176" s="12"/>
      <c r="J176" s="16" t="str">
        <f aca="false">IF(B176="","",TRIM(A176)&amp;"|"&amp;TRIM(B176))</f>
        <v/>
      </c>
    </row>
    <row r="177" customFormat="false" ht="15" hidden="false" customHeight="false" outlineLevel="0" collapsed="false">
      <c r="A177" s="12"/>
      <c r="B177" s="12"/>
      <c r="C177" s="12"/>
      <c r="D177" s="12"/>
      <c r="E177" s="13"/>
      <c r="F177" s="9"/>
      <c r="G177" s="14" t="str">
        <f aca="false">IF(OR(B177="",E177=""),"",ROUND(E177*(1-N(F177)),4))</f>
        <v/>
      </c>
      <c r="H177" s="15"/>
      <c r="I177" s="12"/>
      <c r="J177" s="16" t="str">
        <f aca="false">IF(B177="","",TRIM(A177)&amp;"|"&amp;TRIM(B177))</f>
        <v/>
      </c>
    </row>
    <row r="178" customFormat="false" ht="15" hidden="false" customHeight="false" outlineLevel="0" collapsed="false">
      <c r="A178" s="12"/>
      <c r="B178" s="12"/>
      <c r="C178" s="12"/>
      <c r="D178" s="12"/>
      <c r="E178" s="13"/>
      <c r="F178" s="9"/>
      <c r="G178" s="14" t="str">
        <f aca="false">IF(OR(B178="",E178=""),"",ROUND(E178*(1-N(F178)),4))</f>
        <v/>
      </c>
      <c r="H178" s="15"/>
      <c r="I178" s="12"/>
      <c r="J178" s="16" t="str">
        <f aca="false">IF(B178="","",TRIM(A178)&amp;"|"&amp;TRIM(B178))</f>
        <v/>
      </c>
    </row>
    <row r="179" customFormat="false" ht="15" hidden="false" customHeight="false" outlineLevel="0" collapsed="false">
      <c r="A179" s="12"/>
      <c r="B179" s="12"/>
      <c r="C179" s="12"/>
      <c r="D179" s="12"/>
      <c r="E179" s="13"/>
      <c r="F179" s="9"/>
      <c r="G179" s="14" t="str">
        <f aca="false">IF(OR(B179="",E179=""),"",ROUND(E179*(1-N(F179)),4))</f>
        <v/>
      </c>
      <c r="H179" s="15"/>
      <c r="I179" s="12"/>
      <c r="J179" s="16" t="str">
        <f aca="false">IF(B179="","",TRIM(A179)&amp;"|"&amp;TRIM(B179))</f>
        <v/>
      </c>
    </row>
    <row r="180" customFormat="false" ht="15" hidden="false" customHeight="false" outlineLevel="0" collapsed="false">
      <c r="A180" s="12"/>
      <c r="B180" s="12"/>
      <c r="C180" s="12"/>
      <c r="D180" s="12"/>
      <c r="E180" s="13"/>
      <c r="F180" s="9"/>
      <c r="G180" s="14" t="str">
        <f aca="false">IF(OR(B180="",E180=""),"",ROUND(E180*(1-N(F180)),4))</f>
        <v/>
      </c>
      <c r="H180" s="15"/>
      <c r="I180" s="12"/>
      <c r="J180" s="16" t="str">
        <f aca="false">IF(B180="","",TRIM(A180)&amp;"|"&amp;TRIM(B180))</f>
        <v/>
      </c>
    </row>
    <row r="181" customFormat="false" ht="15" hidden="false" customHeight="false" outlineLevel="0" collapsed="false">
      <c r="A181" s="12"/>
      <c r="B181" s="12"/>
      <c r="C181" s="12"/>
      <c r="D181" s="12"/>
      <c r="E181" s="13"/>
      <c r="F181" s="9"/>
      <c r="G181" s="14" t="str">
        <f aca="false">IF(OR(B181="",E181=""),"",ROUND(E181*(1-N(F181)),4))</f>
        <v/>
      </c>
      <c r="H181" s="15"/>
      <c r="I181" s="12"/>
      <c r="J181" s="16" t="str">
        <f aca="false">IF(B181="","",TRIM(A181)&amp;"|"&amp;TRIM(B181))</f>
        <v/>
      </c>
    </row>
    <row r="182" customFormat="false" ht="15" hidden="false" customHeight="false" outlineLevel="0" collapsed="false">
      <c r="A182" s="12"/>
      <c r="B182" s="12"/>
      <c r="C182" s="12"/>
      <c r="D182" s="12"/>
      <c r="E182" s="13"/>
      <c r="F182" s="9"/>
      <c r="G182" s="14" t="str">
        <f aca="false">IF(OR(B182="",E182=""),"",ROUND(E182*(1-N(F182)),4))</f>
        <v/>
      </c>
      <c r="H182" s="15"/>
      <c r="I182" s="12"/>
      <c r="J182" s="16" t="str">
        <f aca="false">IF(B182="","",TRIM(A182)&amp;"|"&amp;TRIM(B182))</f>
        <v/>
      </c>
    </row>
    <row r="183" customFormat="false" ht="15" hidden="false" customHeight="false" outlineLevel="0" collapsed="false">
      <c r="A183" s="12"/>
      <c r="B183" s="12"/>
      <c r="C183" s="12"/>
      <c r="D183" s="12"/>
      <c r="E183" s="13"/>
      <c r="F183" s="9"/>
      <c r="G183" s="14" t="str">
        <f aca="false">IF(OR(B183="",E183=""),"",ROUND(E183*(1-N(F183)),4))</f>
        <v/>
      </c>
      <c r="H183" s="15"/>
      <c r="I183" s="12"/>
      <c r="J183" s="16" t="str">
        <f aca="false">IF(B183="","",TRIM(A183)&amp;"|"&amp;TRIM(B183))</f>
        <v/>
      </c>
    </row>
    <row r="184" customFormat="false" ht="15" hidden="false" customHeight="false" outlineLevel="0" collapsed="false">
      <c r="A184" s="12"/>
      <c r="B184" s="12"/>
      <c r="C184" s="12"/>
      <c r="D184" s="12"/>
      <c r="E184" s="13"/>
      <c r="F184" s="9"/>
      <c r="G184" s="14" t="str">
        <f aca="false">IF(OR(B184="",E184=""),"",ROUND(E184*(1-N(F184)),4))</f>
        <v/>
      </c>
      <c r="H184" s="15"/>
      <c r="I184" s="12"/>
      <c r="J184" s="16" t="str">
        <f aca="false">IF(B184="","",TRIM(A184)&amp;"|"&amp;TRIM(B184))</f>
        <v/>
      </c>
    </row>
    <row r="185" customFormat="false" ht="15" hidden="false" customHeight="false" outlineLevel="0" collapsed="false">
      <c r="A185" s="12"/>
      <c r="B185" s="12"/>
      <c r="C185" s="12"/>
      <c r="D185" s="12"/>
      <c r="E185" s="13"/>
      <c r="F185" s="9"/>
      <c r="G185" s="14" t="str">
        <f aca="false">IF(OR(B185="",E185=""),"",ROUND(E185*(1-N(F185)),4))</f>
        <v/>
      </c>
      <c r="H185" s="15"/>
      <c r="I185" s="12"/>
      <c r="J185" s="16" t="str">
        <f aca="false">IF(B185="","",TRIM(A185)&amp;"|"&amp;TRIM(B185))</f>
        <v/>
      </c>
    </row>
    <row r="186" customFormat="false" ht="15" hidden="false" customHeight="false" outlineLevel="0" collapsed="false">
      <c r="A186" s="12"/>
      <c r="B186" s="12"/>
      <c r="C186" s="12"/>
      <c r="D186" s="12"/>
      <c r="E186" s="13"/>
      <c r="F186" s="9"/>
      <c r="G186" s="14" t="str">
        <f aca="false">IF(OR(B186="",E186=""),"",ROUND(E186*(1-N(F186)),4))</f>
        <v/>
      </c>
      <c r="H186" s="15"/>
      <c r="I186" s="12"/>
      <c r="J186" s="16" t="str">
        <f aca="false">IF(B186="","",TRIM(A186)&amp;"|"&amp;TRIM(B186))</f>
        <v/>
      </c>
    </row>
    <row r="187" customFormat="false" ht="15" hidden="false" customHeight="false" outlineLevel="0" collapsed="false">
      <c r="A187" s="12"/>
      <c r="B187" s="12"/>
      <c r="C187" s="12"/>
      <c r="D187" s="12"/>
      <c r="E187" s="13"/>
      <c r="F187" s="9"/>
      <c r="G187" s="14" t="str">
        <f aca="false">IF(OR(B187="",E187=""),"",ROUND(E187*(1-N(F187)),4))</f>
        <v/>
      </c>
      <c r="H187" s="15"/>
      <c r="I187" s="12"/>
      <c r="J187" s="16" t="str">
        <f aca="false">IF(B187="","",TRIM(A187)&amp;"|"&amp;TRIM(B187))</f>
        <v/>
      </c>
    </row>
    <row r="188" customFormat="false" ht="15" hidden="false" customHeight="false" outlineLevel="0" collapsed="false">
      <c r="A188" s="12"/>
      <c r="B188" s="12"/>
      <c r="C188" s="12"/>
      <c r="D188" s="12"/>
      <c r="E188" s="13"/>
      <c r="F188" s="9"/>
      <c r="G188" s="14" t="str">
        <f aca="false">IF(OR(B188="",E188=""),"",ROUND(E188*(1-N(F188)),4))</f>
        <v/>
      </c>
      <c r="H188" s="15"/>
      <c r="I188" s="12"/>
      <c r="J188" s="16" t="str">
        <f aca="false">IF(B188="","",TRIM(A188)&amp;"|"&amp;TRIM(B188))</f>
        <v/>
      </c>
    </row>
    <row r="189" customFormat="false" ht="15" hidden="false" customHeight="false" outlineLevel="0" collapsed="false">
      <c r="A189" s="12"/>
      <c r="B189" s="12"/>
      <c r="C189" s="12"/>
      <c r="D189" s="12"/>
      <c r="E189" s="13"/>
      <c r="F189" s="9"/>
      <c r="G189" s="14" t="str">
        <f aca="false">IF(OR(B189="",E189=""),"",ROUND(E189*(1-N(F189)),4))</f>
        <v/>
      </c>
      <c r="H189" s="15"/>
      <c r="I189" s="12"/>
      <c r="J189" s="16" t="str">
        <f aca="false">IF(B189="","",TRIM(A189)&amp;"|"&amp;TRIM(B189))</f>
        <v/>
      </c>
    </row>
    <row r="190" customFormat="false" ht="15" hidden="false" customHeight="false" outlineLevel="0" collapsed="false">
      <c r="A190" s="12"/>
      <c r="B190" s="12"/>
      <c r="C190" s="12"/>
      <c r="D190" s="12"/>
      <c r="E190" s="13"/>
      <c r="F190" s="9"/>
      <c r="G190" s="14" t="str">
        <f aca="false">IF(OR(B190="",E190=""),"",ROUND(E190*(1-N(F190)),4))</f>
        <v/>
      </c>
      <c r="H190" s="15"/>
      <c r="I190" s="12"/>
      <c r="J190" s="16" t="str">
        <f aca="false">IF(B190="","",TRIM(A190)&amp;"|"&amp;TRIM(B190))</f>
        <v/>
      </c>
    </row>
    <row r="191" customFormat="false" ht="15" hidden="false" customHeight="false" outlineLevel="0" collapsed="false">
      <c r="A191" s="12"/>
      <c r="B191" s="12"/>
      <c r="C191" s="12"/>
      <c r="D191" s="12"/>
      <c r="E191" s="13"/>
      <c r="F191" s="9"/>
      <c r="G191" s="14" t="str">
        <f aca="false">IF(OR(B191="",E191=""),"",ROUND(E191*(1-N(F191)),4))</f>
        <v/>
      </c>
      <c r="H191" s="15"/>
      <c r="I191" s="12"/>
      <c r="J191" s="16" t="str">
        <f aca="false">IF(B191="","",TRIM(A191)&amp;"|"&amp;TRIM(B191))</f>
        <v/>
      </c>
    </row>
    <row r="192" customFormat="false" ht="15" hidden="false" customHeight="false" outlineLevel="0" collapsed="false">
      <c r="A192" s="12"/>
      <c r="B192" s="12"/>
      <c r="C192" s="12"/>
      <c r="D192" s="12"/>
      <c r="E192" s="13"/>
      <c r="F192" s="9"/>
      <c r="G192" s="14" t="str">
        <f aca="false">IF(OR(B192="",E192=""),"",ROUND(E192*(1-N(F192)),4))</f>
        <v/>
      </c>
      <c r="H192" s="15"/>
      <c r="I192" s="12"/>
      <c r="J192" s="16" t="str">
        <f aca="false">IF(B192="","",TRIM(A192)&amp;"|"&amp;TRIM(B192))</f>
        <v/>
      </c>
    </row>
    <row r="193" customFormat="false" ht="15" hidden="false" customHeight="false" outlineLevel="0" collapsed="false">
      <c r="A193" s="12"/>
      <c r="B193" s="12"/>
      <c r="C193" s="12"/>
      <c r="D193" s="12"/>
      <c r="E193" s="13"/>
      <c r="F193" s="9"/>
      <c r="G193" s="14" t="str">
        <f aca="false">IF(OR(B193="",E193=""),"",ROUND(E193*(1-N(F193)),4))</f>
        <v/>
      </c>
      <c r="H193" s="15"/>
      <c r="I193" s="12"/>
      <c r="J193" s="16" t="str">
        <f aca="false">IF(B193="","",TRIM(A193)&amp;"|"&amp;TRIM(B193))</f>
        <v/>
      </c>
    </row>
    <row r="194" customFormat="false" ht="15" hidden="false" customHeight="false" outlineLevel="0" collapsed="false">
      <c r="A194" s="12"/>
      <c r="B194" s="12"/>
      <c r="C194" s="12"/>
      <c r="D194" s="12"/>
      <c r="E194" s="13"/>
      <c r="F194" s="9"/>
      <c r="G194" s="14" t="str">
        <f aca="false">IF(OR(B194="",E194=""),"",ROUND(E194*(1-N(F194)),4))</f>
        <v/>
      </c>
      <c r="H194" s="15"/>
      <c r="I194" s="12"/>
      <c r="J194" s="16" t="str">
        <f aca="false">IF(B194="","",TRIM(A194)&amp;"|"&amp;TRIM(B194))</f>
        <v/>
      </c>
    </row>
    <row r="195" customFormat="false" ht="15" hidden="false" customHeight="false" outlineLevel="0" collapsed="false">
      <c r="A195" s="12"/>
      <c r="B195" s="12"/>
      <c r="C195" s="12"/>
      <c r="D195" s="12"/>
      <c r="E195" s="13"/>
      <c r="F195" s="9"/>
      <c r="G195" s="14" t="str">
        <f aca="false">IF(OR(B195="",E195=""),"",ROUND(E195*(1-N(F195)),4))</f>
        <v/>
      </c>
      <c r="H195" s="15"/>
      <c r="I195" s="12"/>
      <c r="J195" s="16" t="str">
        <f aca="false">IF(B195="","",TRIM(A195)&amp;"|"&amp;TRIM(B195))</f>
        <v/>
      </c>
    </row>
    <row r="196" customFormat="false" ht="15" hidden="false" customHeight="false" outlineLevel="0" collapsed="false">
      <c r="A196" s="12"/>
      <c r="B196" s="12"/>
      <c r="C196" s="12"/>
      <c r="D196" s="12"/>
      <c r="E196" s="13"/>
      <c r="F196" s="9"/>
      <c r="G196" s="14" t="str">
        <f aca="false">IF(OR(B196="",E196=""),"",ROUND(E196*(1-N(F196)),4))</f>
        <v/>
      </c>
      <c r="H196" s="15"/>
      <c r="I196" s="12"/>
      <c r="J196" s="16" t="str">
        <f aca="false">IF(B196="","",TRIM(A196)&amp;"|"&amp;TRIM(B196))</f>
        <v/>
      </c>
    </row>
    <row r="197" customFormat="false" ht="15" hidden="false" customHeight="false" outlineLevel="0" collapsed="false">
      <c r="A197" s="12"/>
      <c r="B197" s="12"/>
      <c r="C197" s="12"/>
      <c r="D197" s="12"/>
      <c r="E197" s="13"/>
      <c r="F197" s="9"/>
      <c r="G197" s="14" t="str">
        <f aca="false">IF(OR(B197="",E197=""),"",ROUND(E197*(1-N(F197)),4))</f>
        <v/>
      </c>
      <c r="H197" s="15"/>
      <c r="I197" s="12"/>
      <c r="J197" s="16" t="str">
        <f aca="false">IF(B197="","",TRIM(A197)&amp;"|"&amp;TRIM(B197))</f>
        <v/>
      </c>
    </row>
    <row r="198" customFormat="false" ht="15" hidden="false" customHeight="false" outlineLevel="0" collapsed="false">
      <c r="A198" s="12"/>
      <c r="B198" s="12"/>
      <c r="C198" s="12"/>
      <c r="D198" s="12"/>
      <c r="E198" s="13"/>
      <c r="F198" s="9"/>
      <c r="G198" s="14" t="str">
        <f aca="false">IF(OR(B198="",E198=""),"",ROUND(E198*(1-N(F198)),4))</f>
        <v/>
      </c>
      <c r="H198" s="15"/>
      <c r="I198" s="12"/>
      <c r="J198" s="16" t="str">
        <f aca="false">IF(B198="","",TRIM(A198)&amp;"|"&amp;TRIM(B198))</f>
        <v/>
      </c>
    </row>
    <row r="199" customFormat="false" ht="15" hidden="false" customHeight="false" outlineLevel="0" collapsed="false">
      <c r="A199" s="12"/>
      <c r="B199" s="12"/>
      <c r="C199" s="12"/>
      <c r="D199" s="12"/>
      <c r="E199" s="13"/>
      <c r="F199" s="9"/>
      <c r="G199" s="14" t="str">
        <f aca="false">IF(OR(B199="",E199=""),"",ROUND(E199*(1-N(F199)),4))</f>
        <v/>
      </c>
      <c r="H199" s="15"/>
      <c r="I199" s="12"/>
      <c r="J199" s="16" t="str">
        <f aca="false">IF(B199="","",TRIM(A199)&amp;"|"&amp;TRIM(B199))</f>
        <v/>
      </c>
    </row>
    <row r="200" customFormat="false" ht="15" hidden="false" customHeight="false" outlineLevel="0" collapsed="false">
      <c r="A200" s="12"/>
      <c r="B200" s="12"/>
      <c r="C200" s="12"/>
      <c r="D200" s="12"/>
      <c r="E200" s="13"/>
      <c r="F200" s="9"/>
      <c r="G200" s="14" t="str">
        <f aca="false">IF(OR(B200="",E200=""),"",ROUND(E200*(1-N(F200)),4))</f>
        <v/>
      </c>
      <c r="H200" s="15"/>
      <c r="I200" s="12"/>
      <c r="J200" s="16" t="str">
        <f aca="false">IF(B200="","",TRIM(A200)&amp;"|"&amp;TRIM(B200))</f>
        <v/>
      </c>
    </row>
    <row r="201" customFormat="false" ht="15" hidden="false" customHeight="false" outlineLevel="0" collapsed="false">
      <c r="A201" s="12"/>
      <c r="B201" s="12"/>
      <c r="C201" s="12"/>
      <c r="D201" s="12"/>
      <c r="E201" s="13"/>
      <c r="F201" s="9"/>
      <c r="G201" s="14" t="str">
        <f aca="false">IF(OR(B201="",E201=""),"",ROUND(E201*(1-N(F201)),4))</f>
        <v/>
      </c>
      <c r="H201" s="15"/>
      <c r="I201" s="12"/>
      <c r="J201" s="16" t="str">
        <f aca="false">IF(B201="","",TRIM(A201)&amp;"|"&amp;TRIM(B201))</f>
        <v/>
      </c>
    </row>
    <row r="202" customFormat="false" ht="15" hidden="false" customHeight="false" outlineLevel="0" collapsed="false">
      <c r="A202" s="12"/>
      <c r="B202" s="12"/>
      <c r="C202" s="12"/>
      <c r="D202" s="12"/>
      <c r="E202" s="13"/>
      <c r="F202" s="9"/>
      <c r="G202" s="14" t="str">
        <f aca="false">IF(OR(B202="",E202=""),"",ROUND(E202*(1-N(F202)),4))</f>
        <v/>
      </c>
      <c r="H202" s="15"/>
      <c r="I202" s="12"/>
      <c r="J202" s="16" t="str">
        <f aca="false">IF(B202="","",TRIM(A202)&amp;"|"&amp;TRIM(B202))</f>
        <v/>
      </c>
    </row>
    <row r="203" customFormat="false" ht="15" hidden="false" customHeight="false" outlineLevel="0" collapsed="false">
      <c r="A203" s="12"/>
      <c r="B203" s="12"/>
      <c r="C203" s="12"/>
      <c r="D203" s="12"/>
      <c r="E203" s="13"/>
      <c r="F203" s="9"/>
      <c r="G203" s="14" t="str">
        <f aca="false">IF(OR(B203="",E203=""),"",ROUND(E203*(1-N(F203)),4))</f>
        <v/>
      </c>
      <c r="H203" s="15"/>
      <c r="I203" s="12"/>
      <c r="J203" s="16" t="str">
        <f aca="false">IF(B203="","",TRIM(A203)&amp;"|"&amp;TRIM(B203))</f>
        <v/>
      </c>
    </row>
    <row r="204" customFormat="false" ht="15" hidden="false" customHeight="false" outlineLevel="0" collapsed="false">
      <c r="A204" s="12"/>
      <c r="B204" s="12"/>
      <c r="C204" s="12"/>
      <c r="D204" s="12"/>
      <c r="E204" s="13"/>
      <c r="F204" s="9"/>
      <c r="G204" s="14" t="str">
        <f aca="false">IF(OR(B204="",E204=""),"",ROUND(E204*(1-N(F204)),4))</f>
        <v/>
      </c>
      <c r="H204" s="15"/>
      <c r="I204" s="12"/>
      <c r="J204" s="16" t="str">
        <f aca="false">IF(B204="","",TRIM(A204)&amp;"|"&amp;TRIM(B204))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5E3B"/>
    <pageSetUpPr fitToPage="false"/>
  </sheetPr>
  <dimension ref="A1:N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30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3"/>
    <col collapsed="false" customWidth="true" hidden="false" outlineLevel="0" max="13" min="13" style="0" width="14"/>
    <col collapsed="false" customWidth="true" hidden="false" outlineLevel="0" max="14" min="14" style="0" width="22"/>
  </cols>
  <sheetData>
    <row r="1" customFormat="false" ht="18.55" hidden="false" customHeight="false" outlineLevel="0" collapsed="false">
      <c r="A1" s="10" t="s">
        <v>50</v>
      </c>
    </row>
    <row r="2" customFormat="false" ht="15" hidden="false" customHeight="false" outlineLevel="0" collapsed="false">
      <c r="A2" s="2" t="s">
        <v>51</v>
      </c>
    </row>
    <row r="4" customFormat="false" ht="31.5" hidden="false" customHeight="true" outlineLevel="0" collapsed="false">
      <c r="A4" s="11" t="s">
        <v>52</v>
      </c>
      <c r="B4" s="11" t="s">
        <v>53</v>
      </c>
      <c r="C4" s="11" t="s">
        <v>20</v>
      </c>
      <c r="D4" s="11" t="s">
        <v>21</v>
      </c>
      <c r="E4" s="11" t="s">
        <v>54</v>
      </c>
      <c r="F4" s="11" t="s">
        <v>55</v>
      </c>
      <c r="G4" s="11" t="s">
        <v>56</v>
      </c>
      <c r="H4" s="11" t="s">
        <v>57</v>
      </c>
      <c r="I4" s="11" t="s">
        <v>26</v>
      </c>
      <c r="J4" s="11" t="s">
        <v>58</v>
      </c>
      <c r="K4" s="11" t="s">
        <v>59</v>
      </c>
      <c r="L4" s="11" t="s">
        <v>60</v>
      </c>
      <c r="M4" s="11" t="s">
        <v>61</v>
      </c>
      <c r="N4" s="11" t="s">
        <v>29</v>
      </c>
    </row>
    <row r="5" customFormat="false" ht="15" hidden="false" customHeight="false" outlineLevel="0" collapsed="false">
      <c r="A5" s="15" t="n">
        <v>46297</v>
      </c>
      <c r="B5" s="12" t="s">
        <v>62</v>
      </c>
      <c r="C5" s="12" t="s">
        <v>30</v>
      </c>
      <c r="D5" s="12" t="s">
        <v>31</v>
      </c>
      <c r="E5" s="12" t="n">
        <v>40</v>
      </c>
      <c r="F5" s="13" t="n">
        <v>8.62</v>
      </c>
      <c r="G5" s="12" t="s">
        <v>63</v>
      </c>
      <c r="H5" s="16" t="str">
        <f aca="false">IF(N5="","",IFERROR(INDEX('Prix négociés'!$C$5:$C$204,MATCH(N5,'Prix négociés'!$J$5:$J$204,0)),"Référence inconnue"))</f>
        <v>Ciment CEM II 35 kg</v>
      </c>
      <c r="I5" s="14" t="n">
        <f aca="false">IF(N5="","",IFERROR(INDEX('Prix négociés'!$G$5:$G$204,MATCH(N5,'Prix négociés'!$J$5:$J$204,0)),""))</f>
        <v>8.624</v>
      </c>
      <c r="J5" s="14" t="n">
        <f aca="false">IF(OR(I5="",F5=""),"",F5-I5)</f>
        <v>-0.00400000000000134</v>
      </c>
      <c r="K5" s="17" t="n">
        <f aca="false">IF(OR(J5="",N(I5)=0),"",J5/I5)</f>
        <v>-0.000463821892393476</v>
      </c>
      <c r="L5" s="14" t="n">
        <f aca="false">IF(J5="","",ROUND(J5*N(E5),2))</f>
        <v>-0.16</v>
      </c>
      <c r="M5" s="18" t="str">
        <f aca="false">IF(N5="","",IF(I5="","Prix inconnu",IF(K5&gt;'Mode d''emploi'!$B$24,"À réclamer",IF(K5&lt;-'Mode d''emploi'!$B$24,"Moins cher","OK"))))</f>
        <v>OK</v>
      </c>
      <c r="N5" s="16" t="str">
        <f aca="false">IF(D5="","",TRIM(C5)&amp;"|"&amp;TRIM(D5))</f>
        <v>Fournisseur A|CIM35</v>
      </c>
    </row>
    <row r="6" customFormat="false" ht="15" hidden="false" customHeight="false" outlineLevel="0" collapsed="false">
      <c r="A6" s="15" t="n">
        <v>46297</v>
      </c>
      <c r="B6" s="12" t="s">
        <v>62</v>
      </c>
      <c r="C6" s="12" t="s">
        <v>30</v>
      </c>
      <c r="D6" s="12" t="s">
        <v>35</v>
      </c>
      <c r="E6" s="12" t="n">
        <v>60</v>
      </c>
      <c r="F6" s="13" t="n">
        <v>7.57</v>
      </c>
      <c r="G6" s="12" t="s">
        <v>63</v>
      </c>
      <c r="H6" s="16" t="str">
        <f aca="false">IF(N6="","",IFERROR(INDEX('Prix négociés'!$C$5:$C$204,MATCH(N6,'Prix négociés'!$J$5:$J$204,0)),"Référence inconnue"))</f>
        <v>Plaque de plâtre BA13 2,50 x 1,20</v>
      </c>
      <c r="I6" s="14" t="n">
        <f aca="false">IF(N6="","",IFERROR(INDEX('Prix négociés'!$G$5:$G$204,MATCH(N6,'Prix négociés'!$J$5:$J$204,0)),""))</f>
        <v>7.565</v>
      </c>
      <c r="J6" s="14" t="n">
        <f aca="false">IF(OR(I6="",F6=""),"",F6-I6)</f>
        <v>0.00499999999999989</v>
      </c>
      <c r="K6" s="17" t="n">
        <f aca="false">IF(OR(J6="",N(I6)=0),"",J6/I6)</f>
        <v>0.000660938532716443</v>
      </c>
      <c r="L6" s="14" t="n">
        <f aca="false">IF(J6="","",ROUND(J6*N(E6),2))</f>
        <v>0.3</v>
      </c>
      <c r="M6" s="18" t="str">
        <f aca="false">IF(N6="","",IF(I6="","Prix inconnu",IF(K6&gt;'Mode d''emploi'!$B$24,"À réclamer",IF(K6&lt;-'Mode d''emploi'!$B$24,"Moins cher","OK"))))</f>
        <v>OK</v>
      </c>
      <c r="N6" s="16" t="str">
        <f aca="false">IF(D6="","",TRIM(C6)&amp;"|"&amp;TRIM(D6))</f>
        <v>Fournisseur A|BA13</v>
      </c>
    </row>
    <row r="7" customFormat="false" ht="15" hidden="false" customHeight="false" outlineLevel="0" collapsed="false">
      <c r="A7" s="15" t="n">
        <v>46311</v>
      </c>
      <c r="B7" s="12" t="s">
        <v>64</v>
      </c>
      <c r="C7" s="12" t="s">
        <v>30</v>
      </c>
      <c r="D7" s="12" t="s">
        <v>31</v>
      </c>
      <c r="E7" s="12" t="n">
        <v>25</v>
      </c>
      <c r="F7" s="13" t="n">
        <v>9.8</v>
      </c>
      <c r="G7" s="12" t="s">
        <v>65</v>
      </c>
      <c r="H7" s="16" t="str">
        <f aca="false">IF(N7="","",IFERROR(INDEX('Prix négociés'!$C$5:$C$204,MATCH(N7,'Prix négociés'!$J$5:$J$204,0)),"Référence inconnue"))</f>
        <v>Ciment CEM II 35 kg</v>
      </c>
      <c r="I7" s="14" t="n">
        <f aca="false">IF(N7="","",IFERROR(INDEX('Prix négociés'!$G$5:$G$204,MATCH(N7,'Prix négociés'!$J$5:$J$204,0)),""))</f>
        <v>8.624</v>
      </c>
      <c r="J7" s="14" t="n">
        <f aca="false">IF(OR(I7="",F7=""),"",F7-I7)</f>
        <v>1.176</v>
      </c>
      <c r="K7" s="17" t="n">
        <f aca="false">IF(OR(J7="",N(I7)=0),"",J7/I7)</f>
        <v>0.136363636363636</v>
      </c>
      <c r="L7" s="14" t="n">
        <f aca="false">IF(J7="","",ROUND(J7*N(E7),2))</f>
        <v>29.4</v>
      </c>
      <c r="M7" s="18" t="str">
        <f aca="false">IF(N7="","",IF(I7="","Prix inconnu",IF(K7&gt;'Mode d''emploi'!$B$24,"À réclamer",IF(K7&lt;-'Mode d''emploi'!$B$24,"Moins cher","OK"))))</f>
        <v>À réclamer</v>
      </c>
      <c r="N7" s="16" t="str">
        <f aca="false">IF(D7="","",TRIM(C7)&amp;"|"&amp;TRIM(D7))</f>
        <v>Fournisseur A|CIM35</v>
      </c>
    </row>
    <row r="8" customFormat="false" ht="15" hidden="false" customHeight="false" outlineLevel="0" collapsed="false">
      <c r="A8" s="15" t="n">
        <v>46311</v>
      </c>
      <c r="B8" s="12" t="s">
        <v>64</v>
      </c>
      <c r="C8" s="12" t="s">
        <v>30</v>
      </c>
      <c r="D8" s="12" t="s">
        <v>38</v>
      </c>
      <c r="E8" s="12" t="n">
        <v>30</v>
      </c>
      <c r="F8" s="13" t="n">
        <v>3.57</v>
      </c>
      <c r="G8" s="12" t="s">
        <v>65</v>
      </c>
      <c r="H8" s="16" t="str">
        <f aca="false">IF(N8="","",IFERROR(INDEX('Prix négociés'!$C$5:$C$204,MATCH(N8,'Prix négociés'!$J$5:$J$204,0)),"Référence inconnue"))</f>
        <v>Rail métallique 48 mm 3 m</v>
      </c>
      <c r="I8" s="14" t="n">
        <f aca="false">IF(N8="","",IFERROR(INDEX('Prix négociés'!$G$5:$G$204,MATCH(N8,'Prix négociés'!$J$5:$J$204,0)),""))</f>
        <v>3.57</v>
      </c>
      <c r="J8" s="14" t="n">
        <f aca="false">IF(OR(I8="",F8=""),"",F8-I8)</f>
        <v>0</v>
      </c>
      <c r="K8" s="17" t="n">
        <f aca="false">IF(OR(J8="",N(I8)=0),"",J8/I8)</f>
        <v>0</v>
      </c>
      <c r="L8" s="14" t="n">
        <f aca="false">IF(J8="","",ROUND(J8*N(E8),2))</f>
        <v>0</v>
      </c>
      <c r="M8" s="18" t="str">
        <f aca="false">IF(N8="","",IF(I8="","Prix inconnu",IF(K8&gt;'Mode d''emploi'!$B$24,"À réclamer",IF(K8&lt;-'Mode d''emploi'!$B$24,"Moins cher","OK"))))</f>
        <v>OK</v>
      </c>
      <c r="N8" s="16" t="str">
        <f aca="false">IF(D8="","",TRIM(C8)&amp;"|"&amp;TRIM(D8))</f>
        <v>Fournisseur A|RAIL48</v>
      </c>
    </row>
    <row r="9" customFormat="false" ht="15" hidden="false" customHeight="false" outlineLevel="0" collapsed="false">
      <c r="A9" s="15" t="n">
        <v>46315</v>
      </c>
      <c r="B9" s="12" t="s">
        <v>66</v>
      </c>
      <c r="C9" s="12" t="s">
        <v>40</v>
      </c>
      <c r="D9" s="12" t="s">
        <v>41</v>
      </c>
      <c r="E9" s="12" t="n">
        <v>18</v>
      </c>
      <c r="F9" s="13" t="n">
        <v>23.4</v>
      </c>
      <c r="G9" s="12" t="s">
        <v>67</v>
      </c>
      <c r="H9" s="16" t="str">
        <f aca="false">IF(N9="","",IFERROR(INDEX('Prix négociés'!$C$5:$C$204,MATCH(N9,'Prix négociés'!$J$5:$J$204,0)),"Référence inconnue"))</f>
        <v>Faïence blanche 20 x 40</v>
      </c>
      <c r="I9" s="14" t="n">
        <f aca="false">IF(N9="","",IFERROR(INDEX('Prix négociés'!$G$5:$G$204,MATCH(N9,'Prix négociés'!$J$5:$J$204,0)),""))</f>
        <v>22.05</v>
      </c>
      <c r="J9" s="14" t="n">
        <f aca="false">IF(OR(I9="",F9=""),"",F9-I9)</f>
        <v>1.35</v>
      </c>
      <c r="K9" s="17" t="n">
        <f aca="false">IF(OR(J9="",N(I9)=0),"",J9/I9)</f>
        <v>0.0612244897959183</v>
      </c>
      <c r="L9" s="14" t="n">
        <f aca="false">IF(J9="","",ROUND(J9*N(E9),2))</f>
        <v>24.3</v>
      </c>
      <c r="M9" s="18" t="str">
        <f aca="false">IF(N9="","",IF(I9="","Prix inconnu",IF(K9&gt;'Mode d''emploi'!$B$24,"À réclamer",IF(K9&lt;-'Mode d''emploi'!$B$24,"Moins cher","OK"))))</f>
        <v>À réclamer</v>
      </c>
      <c r="N9" s="16" t="str">
        <f aca="false">IF(D9="","",TRIM(C9)&amp;"|"&amp;TRIM(D9))</f>
        <v>Fournisseur B|FAI2040</v>
      </c>
    </row>
    <row r="10" customFormat="false" ht="15" hidden="false" customHeight="false" outlineLevel="0" collapsed="false">
      <c r="A10" s="15" t="n">
        <v>46315</v>
      </c>
      <c r="B10" s="12" t="s">
        <v>66</v>
      </c>
      <c r="C10" s="12" t="s">
        <v>40</v>
      </c>
      <c r="D10" s="12" t="s">
        <v>44</v>
      </c>
      <c r="E10" s="12" t="n">
        <v>6</v>
      </c>
      <c r="F10" s="13" t="n">
        <v>18.9</v>
      </c>
      <c r="G10" s="12" t="s">
        <v>67</v>
      </c>
      <c r="H10" s="16" t="str">
        <f aca="false">IF(N10="","",IFERROR(INDEX('Prix négociés'!$C$5:$C$204,MATCH(N10,'Prix négociés'!$J$5:$J$204,0)),"Référence inconnue"))</f>
        <v>Colle carrelage C2 25 kg</v>
      </c>
      <c r="I10" s="14" t="n">
        <f aca="false">IF(N10="","",IFERROR(INDEX('Prix négociés'!$G$5:$G$204,MATCH(N10,'Prix négociés'!$J$5:$J$204,0)),""))</f>
        <v>18.9</v>
      </c>
      <c r="J10" s="14" t="n">
        <f aca="false">IF(OR(I10="",F10=""),"",F10-I10)</f>
        <v>0</v>
      </c>
      <c r="K10" s="17" t="n">
        <f aca="false">IF(OR(J10="",N(I10)=0),"",J10/I10)</f>
        <v>0</v>
      </c>
      <c r="L10" s="14" t="n">
        <f aca="false">IF(J10="","",ROUND(J10*N(E10),2))</f>
        <v>0</v>
      </c>
      <c r="M10" s="18" t="str">
        <f aca="false">IF(N10="","",IF(I10="","Prix inconnu",IF(K10&gt;'Mode d''emploi'!$B$24,"À réclamer",IF(K10&lt;-'Mode d''emploi'!$B$24,"Moins cher","OK"))))</f>
        <v>OK</v>
      </c>
      <c r="N10" s="16" t="str">
        <f aca="false">IF(D10="","",TRIM(C10)&amp;"|"&amp;TRIM(D10))</f>
        <v>Fournisseur B|COLC2</v>
      </c>
    </row>
    <row r="11" customFormat="false" ht="15" hidden="false" customHeight="false" outlineLevel="0" collapsed="false">
      <c r="A11" s="15" t="n">
        <v>46323</v>
      </c>
      <c r="B11" s="12" t="s">
        <v>68</v>
      </c>
      <c r="C11" s="12" t="s">
        <v>46</v>
      </c>
      <c r="D11" s="12" t="s">
        <v>47</v>
      </c>
      <c r="E11" s="12" t="n">
        <v>2</v>
      </c>
      <c r="F11" s="13" t="n">
        <v>49.9</v>
      </c>
      <c r="G11" s="12" t="s">
        <v>67</v>
      </c>
      <c r="H11" s="16" t="str">
        <f aca="false">IF(N11="","",IFERROR(INDEX('Prix négociés'!$C$5:$C$204,MATCH(N11,'Prix négociés'!$J$5:$J$204,0)),"Référence inconnue"))</f>
        <v>Tube PER 16 mm couronne 50 m</v>
      </c>
      <c r="I11" s="14" t="n">
        <f aca="false">IF(N11="","",IFERROR(INDEX('Prix négociés'!$G$5:$G$204,MATCH(N11,'Prix négociés'!$J$5:$J$204,0)),""))</f>
        <v>46.4</v>
      </c>
      <c r="J11" s="14" t="n">
        <f aca="false">IF(OR(I11="",F11=""),"",F11-I11)</f>
        <v>3.5</v>
      </c>
      <c r="K11" s="17" t="n">
        <f aca="false">IF(OR(J11="",N(I11)=0),"",J11/I11)</f>
        <v>0.0754310344827586</v>
      </c>
      <c r="L11" s="14" t="n">
        <f aca="false">IF(J11="","",ROUND(J11*N(E11),2))</f>
        <v>7</v>
      </c>
      <c r="M11" s="18" t="str">
        <f aca="false">IF(N11="","",IF(I11="","Prix inconnu",IF(K11&gt;'Mode d''emploi'!$B$24,"À réclamer",IF(K11&lt;-'Mode d''emploi'!$B$24,"Moins cher","OK"))))</f>
        <v>À réclamer</v>
      </c>
      <c r="N11" s="16" t="str">
        <f aca="false">IF(D11="","",TRIM(C11)&amp;"|"&amp;TRIM(D11))</f>
        <v>Fournisseur C|PER16</v>
      </c>
    </row>
    <row r="12" customFormat="false" ht="15" hidden="false" customHeight="false" outlineLevel="0" collapsed="false">
      <c r="A12" s="15"/>
      <c r="B12" s="12"/>
      <c r="C12" s="12"/>
      <c r="D12" s="12"/>
      <c r="E12" s="12"/>
      <c r="F12" s="13"/>
      <c r="G12" s="12"/>
      <c r="H12" s="16" t="str">
        <f aca="false">IF(N12="","",IFERROR(INDEX('Prix négociés'!$C$5:$C$204,MATCH(N12,'Prix négociés'!$J$5:$J$204,0)),"Référence inconnue"))</f>
        <v/>
      </c>
      <c r="I12" s="14" t="str">
        <f aca="false">IF(N12="","",IFERROR(INDEX('Prix négociés'!$G$5:$G$204,MATCH(N12,'Prix négociés'!$J$5:$J$204,0)),""))</f>
        <v/>
      </c>
      <c r="J12" s="14" t="str">
        <f aca="false">IF(OR(I12="",F12=""),"",F12-I12)</f>
        <v/>
      </c>
      <c r="K12" s="17" t="str">
        <f aca="false">IF(OR(J12="",N(I12)=0),"",J12/I12)</f>
        <v/>
      </c>
      <c r="L12" s="14" t="str">
        <f aca="false">IF(J12="","",ROUND(J12*N(E12),2))</f>
        <v/>
      </c>
      <c r="M12" s="18" t="str">
        <f aca="false">IF(N12="","",IF(I12="","Prix inconnu",IF(K12&gt;'Mode d''emploi'!$B$24,"À réclamer",IF(K12&lt;-'Mode d''emploi'!$B$24,"Moins cher","OK"))))</f>
        <v/>
      </c>
      <c r="N12" s="16" t="str">
        <f aca="false">IF(D12="","",TRIM(C12)&amp;"|"&amp;TRIM(D12))</f>
        <v/>
      </c>
    </row>
    <row r="13" customFormat="false" ht="15" hidden="false" customHeight="false" outlineLevel="0" collapsed="false">
      <c r="A13" s="15"/>
      <c r="B13" s="12"/>
      <c r="C13" s="12"/>
      <c r="D13" s="12"/>
      <c r="E13" s="12"/>
      <c r="F13" s="13"/>
      <c r="G13" s="12"/>
      <c r="H13" s="16" t="str">
        <f aca="false">IF(N13="","",IFERROR(INDEX('Prix négociés'!$C$5:$C$204,MATCH(N13,'Prix négociés'!$J$5:$J$204,0)),"Référence inconnue"))</f>
        <v/>
      </c>
      <c r="I13" s="14" t="str">
        <f aca="false">IF(N13="","",IFERROR(INDEX('Prix négociés'!$G$5:$G$204,MATCH(N13,'Prix négociés'!$J$5:$J$204,0)),""))</f>
        <v/>
      </c>
      <c r="J13" s="14" t="str">
        <f aca="false">IF(OR(I13="",F13=""),"",F13-I13)</f>
        <v/>
      </c>
      <c r="K13" s="17" t="str">
        <f aca="false">IF(OR(J13="",N(I13)=0),"",J13/I13)</f>
        <v/>
      </c>
      <c r="L13" s="14" t="str">
        <f aca="false">IF(J13="","",ROUND(J13*N(E13),2))</f>
        <v/>
      </c>
      <c r="M13" s="18" t="str">
        <f aca="false">IF(N13="","",IF(I13="","Prix inconnu",IF(K13&gt;'Mode d''emploi'!$B$24,"À réclamer",IF(K13&lt;-'Mode d''emploi'!$B$24,"Moins cher","OK"))))</f>
        <v/>
      </c>
      <c r="N13" s="16" t="str">
        <f aca="false">IF(D13="","",TRIM(C13)&amp;"|"&amp;TRIM(D13))</f>
        <v/>
      </c>
    </row>
    <row r="14" customFormat="false" ht="15" hidden="false" customHeight="false" outlineLevel="0" collapsed="false">
      <c r="A14" s="15"/>
      <c r="B14" s="12"/>
      <c r="C14" s="12"/>
      <c r="D14" s="12"/>
      <c r="E14" s="12"/>
      <c r="F14" s="13"/>
      <c r="G14" s="12"/>
      <c r="H14" s="16" t="str">
        <f aca="false">IF(N14="","",IFERROR(INDEX('Prix négociés'!$C$5:$C$204,MATCH(N14,'Prix négociés'!$J$5:$J$204,0)),"Référence inconnue"))</f>
        <v/>
      </c>
      <c r="I14" s="14" t="str">
        <f aca="false">IF(N14="","",IFERROR(INDEX('Prix négociés'!$G$5:$G$204,MATCH(N14,'Prix négociés'!$J$5:$J$204,0)),""))</f>
        <v/>
      </c>
      <c r="J14" s="14" t="str">
        <f aca="false">IF(OR(I14="",F14=""),"",F14-I14)</f>
        <v/>
      </c>
      <c r="K14" s="17" t="str">
        <f aca="false">IF(OR(J14="",N(I14)=0),"",J14/I14)</f>
        <v/>
      </c>
      <c r="L14" s="14" t="str">
        <f aca="false">IF(J14="","",ROUND(J14*N(E14),2))</f>
        <v/>
      </c>
      <c r="M14" s="18" t="str">
        <f aca="false">IF(N14="","",IF(I14="","Prix inconnu",IF(K14&gt;'Mode d''emploi'!$B$24,"À réclamer",IF(K14&lt;-'Mode d''emploi'!$B$24,"Moins cher","OK"))))</f>
        <v/>
      </c>
      <c r="N14" s="16" t="str">
        <f aca="false">IF(D14="","",TRIM(C14)&amp;"|"&amp;TRIM(D14))</f>
        <v/>
      </c>
    </row>
    <row r="15" customFormat="false" ht="15" hidden="false" customHeight="false" outlineLevel="0" collapsed="false">
      <c r="A15" s="15"/>
      <c r="B15" s="12"/>
      <c r="C15" s="12"/>
      <c r="D15" s="12"/>
      <c r="E15" s="12"/>
      <c r="F15" s="13"/>
      <c r="G15" s="12"/>
      <c r="H15" s="16" t="str">
        <f aca="false">IF(N15="","",IFERROR(INDEX('Prix négociés'!$C$5:$C$204,MATCH(N15,'Prix négociés'!$J$5:$J$204,0)),"Référence inconnue"))</f>
        <v/>
      </c>
      <c r="I15" s="14" t="str">
        <f aca="false">IF(N15="","",IFERROR(INDEX('Prix négociés'!$G$5:$G$204,MATCH(N15,'Prix négociés'!$J$5:$J$204,0)),""))</f>
        <v/>
      </c>
      <c r="J15" s="14" t="str">
        <f aca="false">IF(OR(I15="",F15=""),"",F15-I15)</f>
        <v/>
      </c>
      <c r="K15" s="17" t="str">
        <f aca="false">IF(OR(J15="",N(I15)=0),"",J15/I15)</f>
        <v/>
      </c>
      <c r="L15" s="14" t="str">
        <f aca="false">IF(J15="","",ROUND(J15*N(E15),2))</f>
        <v/>
      </c>
      <c r="M15" s="18" t="str">
        <f aca="false">IF(N15="","",IF(I15="","Prix inconnu",IF(K15&gt;'Mode d''emploi'!$B$24,"À réclamer",IF(K15&lt;-'Mode d''emploi'!$B$24,"Moins cher","OK"))))</f>
        <v/>
      </c>
      <c r="N15" s="16" t="str">
        <f aca="false">IF(D15="","",TRIM(C15)&amp;"|"&amp;TRIM(D15))</f>
        <v/>
      </c>
    </row>
    <row r="16" customFormat="false" ht="15" hidden="false" customHeight="false" outlineLevel="0" collapsed="false">
      <c r="A16" s="15"/>
      <c r="B16" s="12"/>
      <c r="C16" s="12"/>
      <c r="D16" s="12"/>
      <c r="E16" s="12"/>
      <c r="F16" s="13"/>
      <c r="G16" s="12"/>
      <c r="H16" s="16" t="str">
        <f aca="false">IF(N16="","",IFERROR(INDEX('Prix négociés'!$C$5:$C$204,MATCH(N16,'Prix négociés'!$J$5:$J$204,0)),"Référence inconnue"))</f>
        <v/>
      </c>
      <c r="I16" s="14" t="str">
        <f aca="false">IF(N16="","",IFERROR(INDEX('Prix négociés'!$G$5:$G$204,MATCH(N16,'Prix négociés'!$J$5:$J$204,0)),""))</f>
        <v/>
      </c>
      <c r="J16" s="14" t="str">
        <f aca="false">IF(OR(I16="",F16=""),"",F16-I16)</f>
        <v/>
      </c>
      <c r="K16" s="17" t="str">
        <f aca="false">IF(OR(J16="",N(I16)=0),"",J16/I16)</f>
        <v/>
      </c>
      <c r="L16" s="14" t="str">
        <f aca="false">IF(J16="","",ROUND(J16*N(E16),2))</f>
        <v/>
      </c>
      <c r="M16" s="18" t="str">
        <f aca="false">IF(N16="","",IF(I16="","Prix inconnu",IF(K16&gt;'Mode d''emploi'!$B$24,"À réclamer",IF(K16&lt;-'Mode d''emploi'!$B$24,"Moins cher","OK"))))</f>
        <v/>
      </c>
      <c r="N16" s="16" t="str">
        <f aca="false">IF(D16="","",TRIM(C16)&amp;"|"&amp;TRIM(D16))</f>
        <v/>
      </c>
    </row>
    <row r="17" customFormat="false" ht="15" hidden="false" customHeight="false" outlineLevel="0" collapsed="false">
      <c r="A17" s="15"/>
      <c r="B17" s="12"/>
      <c r="C17" s="12"/>
      <c r="D17" s="12"/>
      <c r="E17" s="12"/>
      <c r="F17" s="13"/>
      <c r="G17" s="12"/>
      <c r="H17" s="16" t="str">
        <f aca="false">IF(N17="","",IFERROR(INDEX('Prix négociés'!$C$5:$C$204,MATCH(N17,'Prix négociés'!$J$5:$J$204,0)),"Référence inconnue"))</f>
        <v/>
      </c>
      <c r="I17" s="14" t="str">
        <f aca="false">IF(N17="","",IFERROR(INDEX('Prix négociés'!$G$5:$G$204,MATCH(N17,'Prix négociés'!$J$5:$J$204,0)),""))</f>
        <v/>
      </c>
      <c r="J17" s="14" t="str">
        <f aca="false">IF(OR(I17="",F17=""),"",F17-I17)</f>
        <v/>
      </c>
      <c r="K17" s="17" t="str">
        <f aca="false">IF(OR(J17="",N(I17)=0),"",J17/I17)</f>
        <v/>
      </c>
      <c r="L17" s="14" t="str">
        <f aca="false">IF(J17="","",ROUND(J17*N(E17),2))</f>
        <v/>
      </c>
      <c r="M17" s="18" t="str">
        <f aca="false">IF(N17="","",IF(I17="","Prix inconnu",IF(K17&gt;'Mode d''emploi'!$B$24,"À réclamer",IF(K17&lt;-'Mode d''emploi'!$B$24,"Moins cher","OK"))))</f>
        <v/>
      </c>
      <c r="N17" s="16" t="str">
        <f aca="false">IF(D17="","",TRIM(C17)&amp;"|"&amp;TRIM(D17))</f>
        <v/>
      </c>
    </row>
    <row r="18" customFormat="false" ht="15" hidden="false" customHeight="false" outlineLevel="0" collapsed="false">
      <c r="A18" s="15"/>
      <c r="B18" s="12"/>
      <c r="C18" s="12"/>
      <c r="D18" s="12"/>
      <c r="E18" s="12"/>
      <c r="F18" s="13"/>
      <c r="G18" s="12"/>
      <c r="H18" s="16" t="str">
        <f aca="false">IF(N18="","",IFERROR(INDEX('Prix négociés'!$C$5:$C$204,MATCH(N18,'Prix négociés'!$J$5:$J$204,0)),"Référence inconnue"))</f>
        <v/>
      </c>
      <c r="I18" s="14" t="str">
        <f aca="false">IF(N18="","",IFERROR(INDEX('Prix négociés'!$G$5:$G$204,MATCH(N18,'Prix négociés'!$J$5:$J$204,0)),""))</f>
        <v/>
      </c>
      <c r="J18" s="14" t="str">
        <f aca="false">IF(OR(I18="",F18=""),"",F18-I18)</f>
        <v/>
      </c>
      <c r="K18" s="17" t="str">
        <f aca="false">IF(OR(J18="",N(I18)=0),"",J18/I18)</f>
        <v/>
      </c>
      <c r="L18" s="14" t="str">
        <f aca="false">IF(J18="","",ROUND(J18*N(E18),2))</f>
        <v/>
      </c>
      <c r="M18" s="18" t="str">
        <f aca="false">IF(N18="","",IF(I18="","Prix inconnu",IF(K18&gt;'Mode d''emploi'!$B$24,"À réclamer",IF(K18&lt;-'Mode d''emploi'!$B$24,"Moins cher","OK"))))</f>
        <v/>
      </c>
      <c r="N18" s="16" t="str">
        <f aca="false">IF(D18="","",TRIM(C18)&amp;"|"&amp;TRIM(D18))</f>
        <v/>
      </c>
    </row>
    <row r="19" customFormat="false" ht="15" hidden="false" customHeight="false" outlineLevel="0" collapsed="false">
      <c r="A19" s="15"/>
      <c r="B19" s="12"/>
      <c r="C19" s="12"/>
      <c r="D19" s="12"/>
      <c r="E19" s="12"/>
      <c r="F19" s="13"/>
      <c r="G19" s="12"/>
      <c r="H19" s="16" t="str">
        <f aca="false">IF(N19="","",IFERROR(INDEX('Prix négociés'!$C$5:$C$204,MATCH(N19,'Prix négociés'!$J$5:$J$204,0)),"Référence inconnue"))</f>
        <v/>
      </c>
      <c r="I19" s="14" t="str">
        <f aca="false">IF(N19="","",IFERROR(INDEX('Prix négociés'!$G$5:$G$204,MATCH(N19,'Prix négociés'!$J$5:$J$204,0)),""))</f>
        <v/>
      </c>
      <c r="J19" s="14" t="str">
        <f aca="false">IF(OR(I19="",F19=""),"",F19-I19)</f>
        <v/>
      </c>
      <c r="K19" s="17" t="str">
        <f aca="false">IF(OR(J19="",N(I19)=0),"",J19/I19)</f>
        <v/>
      </c>
      <c r="L19" s="14" t="str">
        <f aca="false">IF(J19="","",ROUND(J19*N(E19),2))</f>
        <v/>
      </c>
      <c r="M19" s="18" t="str">
        <f aca="false">IF(N19="","",IF(I19="","Prix inconnu",IF(K19&gt;'Mode d''emploi'!$B$24,"À réclamer",IF(K19&lt;-'Mode d''emploi'!$B$24,"Moins cher","OK"))))</f>
        <v/>
      </c>
      <c r="N19" s="16" t="str">
        <f aca="false">IF(D19="","",TRIM(C19)&amp;"|"&amp;TRIM(D19))</f>
        <v/>
      </c>
    </row>
    <row r="20" customFormat="false" ht="15" hidden="false" customHeight="false" outlineLevel="0" collapsed="false">
      <c r="A20" s="15"/>
      <c r="B20" s="12"/>
      <c r="C20" s="12"/>
      <c r="D20" s="12"/>
      <c r="E20" s="12"/>
      <c r="F20" s="13"/>
      <c r="G20" s="12"/>
      <c r="H20" s="16" t="str">
        <f aca="false">IF(N20="","",IFERROR(INDEX('Prix négociés'!$C$5:$C$204,MATCH(N20,'Prix négociés'!$J$5:$J$204,0)),"Référence inconnue"))</f>
        <v/>
      </c>
      <c r="I20" s="14" t="str">
        <f aca="false">IF(N20="","",IFERROR(INDEX('Prix négociés'!$G$5:$G$204,MATCH(N20,'Prix négociés'!$J$5:$J$204,0)),""))</f>
        <v/>
      </c>
      <c r="J20" s="14" t="str">
        <f aca="false">IF(OR(I20="",F20=""),"",F20-I20)</f>
        <v/>
      </c>
      <c r="K20" s="17" t="str">
        <f aca="false">IF(OR(J20="",N(I20)=0),"",J20/I20)</f>
        <v/>
      </c>
      <c r="L20" s="14" t="str">
        <f aca="false">IF(J20="","",ROUND(J20*N(E20),2))</f>
        <v/>
      </c>
      <c r="M20" s="18" t="str">
        <f aca="false">IF(N20="","",IF(I20="","Prix inconnu",IF(K20&gt;'Mode d''emploi'!$B$24,"À réclamer",IF(K20&lt;-'Mode d''emploi'!$B$24,"Moins cher","OK"))))</f>
        <v/>
      </c>
      <c r="N20" s="16" t="str">
        <f aca="false">IF(D20="","",TRIM(C20)&amp;"|"&amp;TRIM(D20))</f>
        <v/>
      </c>
    </row>
    <row r="21" customFormat="false" ht="15" hidden="false" customHeight="false" outlineLevel="0" collapsed="false">
      <c r="A21" s="15"/>
      <c r="B21" s="12"/>
      <c r="C21" s="12"/>
      <c r="D21" s="12"/>
      <c r="E21" s="12"/>
      <c r="F21" s="13"/>
      <c r="G21" s="12"/>
      <c r="H21" s="16" t="str">
        <f aca="false">IF(N21="","",IFERROR(INDEX('Prix négociés'!$C$5:$C$204,MATCH(N21,'Prix négociés'!$J$5:$J$204,0)),"Référence inconnue"))</f>
        <v/>
      </c>
      <c r="I21" s="14" t="str">
        <f aca="false">IF(N21="","",IFERROR(INDEX('Prix négociés'!$G$5:$G$204,MATCH(N21,'Prix négociés'!$J$5:$J$204,0)),""))</f>
        <v/>
      </c>
      <c r="J21" s="14" t="str">
        <f aca="false">IF(OR(I21="",F21=""),"",F21-I21)</f>
        <v/>
      </c>
      <c r="K21" s="17" t="str">
        <f aca="false">IF(OR(J21="",N(I21)=0),"",J21/I21)</f>
        <v/>
      </c>
      <c r="L21" s="14" t="str">
        <f aca="false">IF(J21="","",ROUND(J21*N(E21),2))</f>
        <v/>
      </c>
      <c r="M21" s="18" t="str">
        <f aca="false">IF(N21="","",IF(I21="","Prix inconnu",IF(K21&gt;'Mode d''emploi'!$B$24,"À réclamer",IF(K21&lt;-'Mode d''emploi'!$B$24,"Moins cher","OK"))))</f>
        <v/>
      </c>
      <c r="N21" s="16" t="str">
        <f aca="false">IF(D21="","",TRIM(C21)&amp;"|"&amp;TRIM(D21))</f>
        <v/>
      </c>
    </row>
    <row r="22" customFormat="false" ht="15" hidden="false" customHeight="false" outlineLevel="0" collapsed="false">
      <c r="A22" s="15"/>
      <c r="B22" s="12"/>
      <c r="C22" s="12"/>
      <c r="D22" s="12"/>
      <c r="E22" s="12"/>
      <c r="F22" s="13"/>
      <c r="G22" s="12"/>
      <c r="H22" s="16" t="str">
        <f aca="false">IF(N22="","",IFERROR(INDEX('Prix négociés'!$C$5:$C$204,MATCH(N22,'Prix négociés'!$J$5:$J$204,0)),"Référence inconnue"))</f>
        <v/>
      </c>
      <c r="I22" s="14" t="str">
        <f aca="false">IF(N22="","",IFERROR(INDEX('Prix négociés'!$G$5:$G$204,MATCH(N22,'Prix négociés'!$J$5:$J$204,0)),""))</f>
        <v/>
      </c>
      <c r="J22" s="14" t="str">
        <f aca="false">IF(OR(I22="",F22=""),"",F22-I22)</f>
        <v/>
      </c>
      <c r="K22" s="17" t="str">
        <f aca="false">IF(OR(J22="",N(I22)=0),"",J22/I22)</f>
        <v/>
      </c>
      <c r="L22" s="14" t="str">
        <f aca="false">IF(J22="","",ROUND(J22*N(E22),2))</f>
        <v/>
      </c>
      <c r="M22" s="18" t="str">
        <f aca="false">IF(N22="","",IF(I22="","Prix inconnu",IF(K22&gt;'Mode d''emploi'!$B$24,"À réclamer",IF(K22&lt;-'Mode d''emploi'!$B$24,"Moins cher","OK"))))</f>
        <v/>
      </c>
      <c r="N22" s="16" t="str">
        <f aca="false">IF(D22="","",TRIM(C22)&amp;"|"&amp;TRIM(D22))</f>
        <v/>
      </c>
    </row>
    <row r="23" customFormat="false" ht="15" hidden="false" customHeight="false" outlineLevel="0" collapsed="false">
      <c r="A23" s="15"/>
      <c r="B23" s="12"/>
      <c r="C23" s="12"/>
      <c r="D23" s="12"/>
      <c r="E23" s="12"/>
      <c r="F23" s="13"/>
      <c r="G23" s="12"/>
      <c r="H23" s="16" t="str">
        <f aca="false">IF(N23="","",IFERROR(INDEX('Prix négociés'!$C$5:$C$204,MATCH(N23,'Prix négociés'!$J$5:$J$204,0)),"Référence inconnue"))</f>
        <v/>
      </c>
      <c r="I23" s="14" t="str">
        <f aca="false">IF(N23="","",IFERROR(INDEX('Prix négociés'!$G$5:$G$204,MATCH(N23,'Prix négociés'!$J$5:$J$204,0)),""))</f>
        <v/>
      </c>
      <c r="J23" s="14" t="str">
        <f aca="false">IF(OR(I23="",F23=""),"",F23-I23)</f>
        <v/>
      </c>
      <c r="K23" s="17" t="str">
        <f aca="false">IF(OR(J23="",N(I23)=0),"",J23/I23)</f>
        <v/>
      </c>
      <c r="L23" s="14" t="str">
        <f aca="false">IF(J23="","",ROUND(J23*N(E23),2))</f>
        <v/>
      </c>
      <c r="M23" s="18" t="str">
        <f aca="false">IF(N23="","",IF(I23="","Prix inconnu",IF(K23&gt;'Mode d''emploi'!$B$24,"À réclamer",IF(K23&lt;-'Mode d''emploi'!$B$24,"Moins cher","OK"))))</f>
        <v/>
      </c>
      <c r="N23" s="16" t="str">
        <f aca="false">IF(D23="","",TRIM(C23)&amp;"|"&amp;TRIM(D23))</f>
        <v/>
      </c>
    </row>
    <row r="24" customFormat="false" ht="15" hidden="false" customHeight="false" outlineLevel="0" collapsed="false">
      <c r="A24" s="15"/>
      <c r="B24" s="12"/>
      <c r="C24" s="12"/>
      <c r="D24" s="12"/>
      <c r="E24" s="12"/>
      <c r="F24" s="13"/>
      <c r="G24" s="12"/>
      <c r="H24" s="16" t="str">
        <f aca="false">IF(N24="","",IFERROR(INDEX('Prix négociés'!$C$5:$C$204,MATCH(N24,'Prix négociés'!$J$5:$J$204,0)),"Référence inconnue"))</f>
        <v/>
      </c>
      <c r="I24" s="14" t="str">
        <f aca="false">IF(N24="","",IFERROR(INDEX('Prix négociés'!$G$5:$G$204,MATCH(N24,'Prix négociés'!$J$5:$J$204,0)),""))</f>
        <v/>
      </c>
      <c r="J24" s="14" t="str">
        <f aca="false">IF(OR(I24="",F24=""),"",F24-I24)</f>
        <v/>
      </c>
      <c r="K24" s="17" t="str">
        <f aca="false">IF(OR(J24="",N(I24)=0),"",J24/I24)</f>
        <v/>
      </c>
      <c r="L24" s="14" t="str">
        <f aca="false">IF(J24="","",ROUND(J24*N(E24),2))</f>
        <v/>
      </c>
      <c r="M24" s="18" t="str">
        <f aca="false">IF(N24="","",IF(I24="","Prix inconnu",IF(K24&gt;'Mode d''emploi'!$B$24,"À réclamer",IF(K24&lt;-'Mode d''emploi'!$B$24,"Moins cher","OK"))))</f>
        <v/>
      </c>
      <c r="N24" s="16" t="str">
        <f aca="false">IF(D24="","",TRIM(C24)&amp;"|"&amp;TRIM(D24))</f>
        <v/>
      </c>
    </row>
    <row r="25" customFormat="false" ht="15" hidden="false" customHeight="false" outlineLevel="0" collapsed="false">
      <c r="A25" s="15"/>
      <c r="B25" s="12"/>
      <c r="C25" s="12"/>
      <c r="D25" s="12"/>
      <c r="E25" s="12"/>
      <c r="F25" s="13"/>
      <c r="G25" s="12"/>
      <c r="H25" s="16" t="str">
        <f aca="false">IF(N25="","",IFERROR(INDEX('Prix négociés'!$C$5:$C$204,MATCH(N25,'Prix négociés'!$J$5:$J$204,0)),"Référence inconnue"))</f>
        <v/>
      </c>
      <c r="I25" s="14" t="str">
        <f aca="false">IF(N25="","",IFERROR(INDEX('Prix négociés'!$G$5:$G$204,MATCH(N25,'Prix négociés'!$J$5:$J$204,0)),""))</f>
        <v/>
      </c>
      <c r="J25" s="14" t="str">
        <f aca="false">IF(OR(I25="",F25=""),"",F25-I25)</f>
        <v/>
      </c>
      <c r="K25" s="17" t="str">
        <f aca="false">IF(OR(J25="",N(I25)=0),"",J25/I25)</f>
        <v/>
      </c>
      <c r="L25" s="14" t="str">
        <f aca="false">IF(J25="","",ROUND(J25*N(E25),2))</f>
        <v/>
      </c>
      <c r="M25" s="18" t="str">
        <f aca="false">IF(N25="","",IF(I25="","Prix inconnu",IF(K25&gt;'Mode d''emploi'!$B$24,"À réclamer",IF(K25&lt;-'Mode d''emploi'!$B$24,"Moins cher","OK"))))</f>
        <v/>
      </c>
      <c r="N25" s="16" t="str">
        <f aca="false">IF(D25="","",TRIM(C25)&amp;"|"&amp;TRIM(D25))</f>
        <v/>
      </c>
    </row>
    <row r="26" customFormat="false" ht="15" hidden="false" customHeight="false" outlineLevel="0" collapsed="false">
      <c r="A26" s="15"/>
      <c r="B26" s="12"/>
      <c r="C26" s="12"/>
      <c r="D26" s="12"/>
      <c r="E26" s="12"/>
      <c r="F26" s="13"/>
      <c r="G26" s="12"/>
      <c r="H26" s="16" t="str">
        <f aca="false">IF(N26="","",IFERROR(INDEX('Prix négociés'!$C$5:$C$204,MATCH(N26,'Prix négociés'!$J$5:$J$204,0)),"Référence inconnue"))</f>
        <v/>
      </c>
      <c r="I26" s="14" t="str">
        <f aca="false">IF(N26="","",IFERROR(INDEX('Prix négociés'!$G$5:$G$204,MATCH(N26,'Prix négociés'!$J$5:$J$204,0)),""))</f>
        <v/>
      </c>
      <c r="J26" s="14" t="str">
        <f aca="false">IF(OR(I26="",F26=""),"",F26-I26)</f>
        <v/>
      </c>
      <c r="K26" s="17" t="str">
        <f aca="false">IF(OR(J26="",N(I26)=0),"",J26/I26)</f>
        <v/>
      </c>
      <c r="L26" s="14" t="str">
        <f aca="false">IF(J26="","",ROUND(J26*N(E26),2))</f>
        <v/>
      </c>
      <c r="M26" s="18" t="str">
        <f aca="false">IF(N26="","",IF(I26="","Prix inconnu",IF(K26&gt;'Mode d''emploi'!$B$24,"À réclamer",IF(K26&lt;-'Mode d''emploi'!$B$24,"Moins cher","OK"))))</f>
        <v/>
      </c>
      <c r="N26" s="16" t="str">
        <f aca="false">IF(D26="","",TRIM(C26)&amp;"|"&amp;TRIM(D26))</f>
        <v/>
      </c>
    </row>
    <row r="27" customFormat="false" ht="15" hidden="false" customHeight="false" outlineLevel="0" collapsed="false">
      <c r="A27" s="15"/>
      <c r="B27" s="12"/>
      <c r="C27" s="12"/>
      <c r="D27" s="12"/>
      <c r="E27" s="12"/>
      <c r="F27" s="13"/>
      <c r="G27" s="12"/>
      <c r="H27" s="16" t="str">
        <f aca="false">IF(N27="","",IFERROR(INDEX('Prix négociés'!$C$5:$C$204,MATCH(N27,'Prix négociés'!$J$5:$J$204,0)),"Référence inconnue"))</f>
        <v/>
      </c>
      <c r="I27" s="14" t="str">
        <f aca="false">IF(N27="","",IFERROR(INDEX('Prix négociés'!$G$5:$G$204,MATCH(N27,'Prix négociés'!$J$5:$J$204,0)),""))</f>
        <v/>
      </c>
      <c r="J27" s="14" t="str">
        <f aca="false">IF(OR(I27="",F27=""),"",F27-I27)</f>
        <v/>
      </c>
      <c r="K27" s="17" t="str">
        <f aca="false">IF(OR(J27="",N(I27)=0),"",J27/I27)</f>
        <v/>
      </c>
      <c r="L27" s="14" t="str">
        <f aca="false">IF(J27="","",ROUND(J27*N(E27),2))</f>
        <v/>
      </c>
      <c r="M27" s="18" t="str">
        <f aca="false">IF(N27="","",IF(I27="","Prix inconnu",IF(K27&gt;'Mode d''emploi'!$B$24,"À réclamer",IF(K27&lt;-'Mode d''emploi'!$B$24,"Moins cher","OK"))))</f>
        <v/>
      </c>
      <c r="N27" s="16" t="str">
        <f aca="false">IF(D27="","",TRIM(C27)&amp;"|"&amp;TRIM(D27))</f>
        <v/>
      </c>
    </row>
    <row r="28" customFormat="false" ht="15" hidden="false" customHeight="false" outlineLevel="0" collapsed="false">
      <c r="A28" s="15"/>
      <c r="B28" s="12"/>
      <c r="C28" s="12"/>
      <c r="D28" s="12"/>
      <c r="E28" s="12"/>
      <c r="F28" s="13"/>
      <c r="G28" s="12"/>
      <c r="H28" s="16" t="str">
        <f aca="false">IF(N28="","",IFERROR(INDEX('Prix négociés'!$C$5:$C$204,MATCH(N28,'Prix négociés'!$J$5:$J$204,0)),"Référence inconnue"))</f>
        <v/>
      </c>
      <c r="I28" s="14" t="str">
        <f aca="false">IF(N28="","",IFERROR(INDEX('Prix négociés'!$G$5:$G$204,MATCH(N28,'Prix négociés'!$J$5:$J$204,0)),""))</f>
        <v/>
      </c>
      <c r="J28" s="14" t="str">
        <f aca="false">IF(OR(I28="",F28=""),"",F28-I28)</f>
        <v/>
      </c>
      <c r="K28" s="17" t="str">
        <f aca="false">IF(OR(J28="",N(I28)=0),"",J28/I28)</f>
        <v/>
      </c>
      <c r="L28" s="14" t="str">
        <f aca="false">IF(J28="","",ROUND(J28*N(E28),2))</f>
        <v/>
      </c>
      <c r="M28" s="18" t="str">
        <f aca="false">IF(N28="","",IF(I28="","Prix inconnu",IF(K28&gt;'Mode d''emploi'!$B$24,"À réclamer",IF(K28&lt;-'Mode d''emploi'!$B$24,"Moins cher","OK"))))</f>
        <v/>
      </c>
      <c r="N28" s="16" t="str">
        <f aca="false">IF(D28="","",TRIM(C28)&amp;"|"&amp;TRIM(D28))</f>
        <v/>
      </c>
    </row>
    <row r="29" customFormat="false" ht="15" hidden="false" customHeight="false" outlineLevel="0" collapsed="false">
      <c r="A29" s="15"/>
      <c r="B29" s="12"/>
      <c r="C29" s="12"/>
      <c r="D29" s="12"/>
      <c r="E29" s="12"/>
      <c r="F29" s="13"/>
      <c r="G29" s="12"/>
      <c r="H29" s="16" t="str">
        <f aca="false">IF(N29="","",IFERROR(INDEX('Prix négociés'!$C$5:$C$204,MATCH(N29,'Prix négociés'!$J$5:$J$204,0)),"Référence inconnue"))</f>
        <v/>
      </c>
      <c r="I29" s="14" t="str">
        <f aca="false">IF(N29="","",IFERROR(INDEX('Prix négociés'!$G$5:$G$204,MATCH(N29,'Prix négociés'!$J$5:$J$204,0)),""))</f>
        <v/>
      </c>
      <c r="J29" s="14" t="str">
        <f aca="false">IF(OR(I29="",F29=""),"",F29-I29)</f>
        <v/>
      </c>
      <c r="K29" s="17" t="str">
        <f aca="false">IF(OR(J29="",N(I29)=0),"",J29/I29)</f>
        <v/>
      </c>
      <c r="L29" s="14" t="str">
        <f aca="false">IF(J29="","",ROUND(J29*N(E29),2))</f>
        <v/>
      </c>
      <c r="M29" s="18" t="str">
        <f aca="false">IF(N29="","",IF(I29="","Prix inconnu",IF(K29&gt;'Mode d''emploi'!$B$24,"À réclamer",IF(K29&lt;-'Mode d''emploi'!$B$24,"Moins cher","OK"))))</f>
        <v/>
      </c>
      <c r="N29" s="16" t="str">
        <f aca="false">IF(D29="","",TRIM(C29)&amp;"|"&amp;TRIM(D29))</f>
        <v/>
      </c>
    </row>
    <row r="30" customFormat="false" ht="15" hidden="false" customHeight="false" outlineLevel="0" collapsed="false">
      <c r="A30" s="15"/>
      <c r="B30" s="12"/>
      <c r="C30" s="12"/>
      <c r="D30" s="12"/>
      <c r="E30" s="12"/>
      <c r="F30" s="13"/>
      <c r="G30" s="12"/>
      <c r="H30" s="16" t="str">
        <f aca="false">IF(N30="","",IFERROR(INDEX('Prix négociés'!$C$5:$C$204,MATCH(N30,'Prix négociés'!$J$5:$J$204,0)),"Référence inconnue"))</f>
        <v/>
      </c>
      <c r="I30" s="14" t="str">
        <f aca="false">IF(N30="","",IFERROR(INDEX('Prix négociés'!$G$5:$G$204,MATCH(N30,'Prix négociés'!$J$5:$J$204,0)),""))</f>
        <v/>
      </c>
      <c r="J30" s="14" t="str">
        <f aca="false">IF(OR(I30="",F30=""),"",F30-I30)</f>
        <v/>
      </c>
      <c r="K30" s="17" t="str">
        <f aca="false">IF(OR(J30="",N(I30)=0),"",J30/I30)</f>
        <v/>
      </c>
      <c r="L30" s="14" t="str">
        <f aca="false">IF(J30="","",ROUND(J30*N(E30),2))</f>
        <v/>
      </c>
      <c r="M30" s="18" t="str">
        <f aca="false">IF(N30="","",IF(I30="","Prix inconnu",IF(K30&gt;'Mode d''emploi'!$B$24,"À réclamer",IF(K30&lt;-'Mode d''emploi'!$B$24,"Moins cher","OK"))))</f>
        <v/>
      </c>
      <c r="N30" s="16" t="str">
        <f aca="false">IF(D30="","",TRIM(C30)&amp;"|"&amp;TRIM(D30))</f>
        <v/>
      </c>
    </row>
    <row r="31" customFormat="false" ht="15" hidden="false" customHeight="false" outlineLevel="0" collapsed="false">
      <c r="A31" s="15"/>
      <c r="B31" s="12"/>
      <c r="C31" s="12"/>
      <c r="D31" s="12"/>
      <c r="E31" s="12"/>
      <c r="F31" s="13"/>
      <c r="G31" s="12"/>
      <c r="H31" s="16" t="str">
        <f aca="false">IF(N31="","",IFERROR(INDEX('Prix négociés'!$C$5:$C$204,MATCH(N31,'Prix négociés'!$J$5:$J$204,0)),"Référence inconnue"))</f>
        <v/>
      </c>
      <c r="I31" s="14" t="str">
        <f aca="false">IF(N31="","",IFERROR(INDEX('Prix négociés'!$G$5:$G$204,MATCH(N31,'Prix négociés'!$J$5:$J$204,0)),""))</f>
        <v/>
      </c>
      <c r="J31" s="14" t="str">
        <f aca="false">IF(OR(I31="",F31=""),"",F31-I31)</f>
        <v/>
      </c>
      <c r="K31" s="17" t="str">
        <f aca="false">IF(OR(J31="",N(I31)=0),"",J31/I31)</f>
        <v/>
      </c>
      <c r="L31" s="14" t="str">
        <f aca="false">IF(J31="","",ROUND(J31*N(E31),2))</f>
        <v/>
      </c>
      <c r="M31" s="18" t="str">
        <f aca="false">IF(N31="","",IF(I31="","Prix inconnu",IF(K31&gt;'Mode d''emploi'!$B$24,"À réclamer",IF(K31&lt;-'Mode d''emploi'!$B$24,"Moins cher","OK"))))</f>
        <v/>
      </c>
      <c r="N31" s="16" t="str">
        <f aca="false">IF(D31="","",TRIM(C31)&amp;"|"&amp;TRIM(D31))</f>
        <v/>
      </c>
    </row>
    <row r="32" customFormat="false" ht="15" hidden="false" customHeight="false" outlineLevel="0" collapsed="false">
      <c r="A32" s="15"/>
      <c r="B32" s="12"/>
      <c r="C32" s="12"/>
      <c r="D32" s="12"/>
      <c r="E32" s="12"/>
      <c r="F32" s="13"/>
      <c r="G32" s="12"/>
      <c r="H32" s="16" t="str">
        <f aca="false">IF(N32="","",IFERROR(INDEX('Prix négociés'!$C$5:$C$204,MATCH(N32,'Prix négociés'!$J$5:$J$204,0)),"Référence inconnue"))</f>
        <v/>
      </c>
      <c r="I32" s="14" t="str">
        <f aca="false">IF(N32="","",IFERROR(INDEX('Prix négociés'!$G$5:$G$204,MATCH(N32,'Prix négociés'!$J$5:$J$204,0)),""))</f>
        <v/>
      </c>
      <c r="J32" s="14" t="str">
        <f aca="false">IF(OR(I32="",F32=""),"",F32-I32)</f>
        <v/>
      </c>
      <c r="K32" s="17" t="str">
        <f aca="false">IF(OR(J32="",N(I32)=0),"",J32/I32)</f>
        <v/>
      </c>
      <c r="L32" s="14" t="str">
        <f aca="false">IF(J32="","",ROUND(J32*N(E32),2))</f>
        <v/>
      </c>
      <c r="M32" s="18" t="str">
        <f aca="false">IF(N32="","",IF(I32="","Prix inconnu",IF(K32&gt;'Mode d''emploi'!$B$24,"À réclamer",IF(K32&lt;-'Mode d''emploi'!$B$24,"Moins cher","OK"))))</f>
        <v/>
      </c>
      <c r="N32" s="16" t="str">
        <f aca="false">IF(D32="","",TRIM(C32)&amp;"|"&amp;TRIM(D32))</f>
        <v/>
      </c>
    </row>
    <row r="33" customFormat="false" ht="15" hidden="false" customHeight="false" outlineLevel="0" collapsed="false">
      <c r="A33" s="15"/>
      <c r="B33" s="12"/>
      <c r="C33" s="12"/>
      <c r="D33" s="12"/>
      <c r="E33" s="12"/>
      <c r="F33" s="13"/>
      <c r="G33" s="12"/>
      <c r="H33" s="16" t="str">
        <f aca="false">IF(N33="","",IFERROR(INDEX('Prix négociés'!$C$5:$C$204,MATCH(N33,'Prix négociés'!$J$5:$J$204,0)),"Référence inconnue"))</f>
        <v/>
      </c>
      <c r="I33" s="14" t="str">
        <f aca="false">IF(N33="","",IFERROR(INDEX('Prix négociés'!$G$5:$G$204,MATCH(N33,'Prix négociés'!$J$5:$J$204,0)),""))</f>
        <v/>
      </c>
      <c r="J33" s="14" t="str">
        <f aca="false">IF(OR(I33="",F33=""),"",F33-I33)</f>
        <v/>
      </c>
      <c r="K33" s="17" t="str">
        <f aca="false">IF(OR(J33="",N(I33)=0),"",J33/I33)</f>
        <v/>
      </c>
      <c r="L33" s="14" t="str">
        <f aca="false">IF(J33="","",ROUND(J33*N(E33),2))</f>
        <v/>
      </c>
      <c r="M33" s="18" t="str">
        <f aca="false">IF(N33="","",IF(I33="","Prix inconnu",IF(K33&gt;'Mode d''emploi'!$B$24,"À réclamer",IF(K33&lt;-'Mode d''emploi'!$B$24,"Moins cher","OK"))))</f>
        <v/>
      </c>
      <c r="N33" s="16" t="str">
        <f aca="false">IF(D33="","",TRIM(C33)&amp;"|"&amp;TRIM(D33))</f>
        <v/>
      </c>
    </row>
    <row r="34" customFormat="false" ht="15" hidden="false" customHeight="false" outlineLevel="0" collapsed="false">
      <c r="A34" s="15"/>
      <c r="B34" s="12"/>
      <c r="C34" s="12"/>
      <c r="D34" s="12"/>
      <c r="E34" s="12"/>
      <c r="F34" s="13"/>
      <c r="G34" s="12"/>
      <c r="H34" s="16" t="str">
        <f aca="false">IF(N34="","",IFERROR(INDEX('Prix négociés'!$C$5:$C$204,MATCH(N34,'Prix négociés'!$J$5:$J$204,0)),"Référence inconnue"))</f>
        <v/>
      </c>
      <c r="I34" s="14" t="str">
        <f aca="false">IF(N34="","",IFERROR(INDEX('Prix négociés'!$G$5:$G$204,MATCH(N34,'Prix négociés'!$J$5:$J$204,0)),""))</f>
        <v/>
      </c>
      <c r="J34" s="14" t="str">
        <f aca="false">IF(OR(I34="",F34=""),"",F34-I34)</f>
        <v/>
      </c>
      <c r="K34" s="17" t="str">
        <f aca="false">IF(OR(J34="",N(I34)=0),"",J34/I34)</f>
        <v/>
      </c>
      <c r="L34" s="14" t="str">
        <f aca="false">IF(J34="","",ROUND(J34*N(E34),2))</f>
        <v/>
      </c>
      <c r="M34" s="18" t="str">
        <f aca="false">IF(N34="","",IF(I34="","Prix inconnu",IF(K34&gt;'Mode d''emploi'!$B$24,"À réclamer",IF(K34&lt;-'Mode d''emploi'!$B$24,"Moins cher","OK"))))</f>
        <v/>
      </c>
      <c r="N34" s="16" t="str">
        <f aca="false">IF(D34="","",TRIM(C34)&amp;"|"&amp;TRIM(D34))</f>
        <v/>
      </c>
    </row>
    <row r="35" customFormat="false" ht="15" hidden="false" customHeight="false" outlineLevel="0" collapsed="false">
      <c r="A35" s="15"/>
      <c r="B35" s="12"/>
      <c r="C35" s="12"/>
      <c r="D35" s="12"/>
      <c r="E35" s="12"/>
      <c r="F35" s="13"/>
      <c r="G35" s="12"/>
      <c r="H35" s="16" t="str">
        <f aca="false">IF(N35="","",IFERROR(INDEX('Prix négociés'!$C$5:$C$204,MATCH(N35,'Prix négociés'!$J$5:$J$204,0)),"Référence inconnue"))</f>
        <v/>
      </c>
      <c r="I35" s="14" t="str">
        <f aca="false">IF(N35="","",IFERROR(INDEX('Prix négociés'!$G$5:$G$204,MATCH(N35,'Prix négociés'!$J$5:$J$204,0)),""))</f>
        <v/>
      </c>
      <c r="J35" s="14" t="str">
        <f aca="false">IF(OR(I35="",F35=""),"",F35-I35)</f>
        <v/>
      </c>
      <c r="K35" s="17" t="str">
        <f aca="false">IF(OR(J35="",N(I35)=0),"",J35/I35)</f>
        <v/>
      </c>
      <c r="L35" s="14" t="str">
        <f aca="false">IF(J35="","",ROUND(J35*N(E35),2))</f>
        <v/>
      </c>
      <c r="M35" s="18" t="str">
        <f aca="false">IF(N35="","",IF(I35="","Prix inconnu",IF(K35&gt;'Mode d''emploi'!$B$24,"À réclamer",IF(K35&lt;-'Mode d''emploi'!$B$24,"Moins cher","OK"))))</f>
        <v/>
      </c>
      <c r="N35" s="16" t="str">
        <f aca="false">IF(D35="","",TRIM(C35)&amp;"|"&amp;TRIM(D35))</f>
        <v/>
      </c>
    </row>
    <row r="36" customFormat="false" ht="15" hidden="false" customHeight="false" outlineLevel="0" collapsed="false">
      <c r="A36" s="15"/>
      <c r="B36" s="12"/>
      <c r="C36" s="12"/>
      <c r="D36" s="12"/>
      <c r="E36" s="12"/>
      <c r="F36" s="13"/>
      <c r="G36" s="12"/>
      <c r="H36" s="16" t="str">
        <f aca="false">IF(N36="","",IFERROR(INDEX('Prix négociés'!$C$5:$C$204,MATCH(N36,'Prix négociés'!$J$5:$J$204,0)),"Référence inconnue"))</f>
        <v/>
      </c>
      <c r="I36" s="14" t="str">
        <f aca="false">IF(N36="","",IFERROR(INDEX('Prix négociés'!$G$5:$G$204,MATCH(N36,'Prix négociés'!$J$5:$J$204,0)),""))</f>
        <v/>
      </c>
      <c r="J36" s="14" t="str">
        <f aca="false">IF(OR(I36="",F36=""),"",F36-I36)</f>
        <v/>
      </c>
      <c r="K36" s="17" t="str">
        <f aca="false">IF(OR(J36="",N(I36)=0),"",J36/I36)</f>
        <v/>
      </c>
      <c r="L36" s="14" t="str">
        <f aca="false">IF(J36="","",ROUND(J36*N(E36),2))</f>
        <v/>
      </c>
      <c r="M36" s="18" t="str">
        <f aca="false">IF(N36="","",IF(I36="","Prix inconnu",IF(K36&gt;'Mode d''emploi'!$B$24,"À réclamer",IF(K36&lt;-'Mode d''emploi'!$B$24,"Moins cher","OK"))))</f>
        <v/>
      </c>
      <c r="N36" s="16" t="str">
        <f aca="false">IF(D36="","",TRIM(C36)&amp;"|"&amp;TRIM(D36))</f>
        <v/>
      </c>
    </row>
    <row r="37" customFormat="false" ht="15" hidden="false" customHeight="false" outlineLevel="0" collapsed="false">
      <c r="A37" s="15"/>
      <c r="B37" s="12"/>
      <c r="C37" s="12"/>
      <c r="D37" s="12"/>
      <c r="E37" s="12"/>
      <c r="F37" s="13"/>
      <c r="G37" s="12"/>
      <c r="H37" s="16" t="str">
        <f aca="false">IF(N37="","",IFERROR(INDEX('Prix négociés'!$C$5:$C$204,MATCH(N37,'Prix négociés'!$J$5:$J$204,0)),"Référence inconnue"))</f>
        <v/>
      </c>
      <c r="I37" s="14" t="str">
        <f aca="false">IF(N37="","",IFERROR(INDEX('Prix négociés'!$G$5:$G$204,MATCH(N37,'Prix négociés'!$J$5:$J$204,0)),""))</f>
        <v/>
      </c>
      <c r="J37" s="14" t="str">
        <f aca="false">IF(OR(I37="",F37=""),"",F37-I37)</f>
        <v/>
      </c>
      <c r="K37" s="17" t="str">
        <f aca="false">IF(OR(J37="",N(I37)=0),"",J37/I37)</f>
        <v/>
      </c>
      <c r="L37" s="14" t="str">
        <f aca="false">IF(J37="","",ROUND(J37*N(E37),2))</f>
        <v/>
      </c>
      <c r="M37" s="18" t="str">
        <f aca="false">IF(N37="","",IF(I37="","Prix inconnu",IF(K37&gt;'Mode d''emploi'!$B$24,"À réclamer",IF(K37&lt;-'Mode d''emploi'!$B$24,"Moins cher","OK"))))</f>
        <v/>
      </c>
      <c r="N37" s="16" t="str">
        <f aca="false">IF(D37="","",TRIM(C37)&amp;"|"&amp;TRIM(D37))</f>
        <v/>
      </c>
    </row>
    <row r="38" customFormat="false" ht="15" hidden="false" customHeight="false" outlineLevel="0" collapsed="false">
      <c r="A38" s="15"/>
      <c r="B38" s="12"/>
      <c r="C38" s="12"/>
      <c r="D38" s="12"/>
      <c r="E38" s="12"/>
      <c r="F38" s="13"/>
      <c r="G38" s="12"/>
      <c r="H38" s="16" t="str">
        <f aca="false">IF(N38="","",IFERROR(INDEX('Prix négociés'!$C$5:$C$204,MATCH(N38,'Prix négociés'!$J$5:$J$204,0)),"Référence inconnue"))</f>
        <v/>
      </c>
      <c r="I38" s="14" t="str">
        <f aca="false">IF(N38="","",IFERROR(INDEX('Prix négociés'!$G$5:$G$204,MATCH(N38,'Prix négociés'!$J$5:$J$204,0)),""))</f>
        <v/>
      </c>
      <c r="J38" s="14" t="str">
        <f aca="false">IF(OR(I38="",F38=""),"",F38-I38)</f>
        <v/>
      </c>
      <c r="K38" s="17" t="str">
        <f aca="false">IF(OR(J38="",N(I38)=0),"",J38/I38)</f>
        <v/>
      </c>
      <c r="L38" s="14" t="str">
        <f aca="false">IF(J38="","",ROUND(J38*N(E38),2))</f>
        <v/>
      </c>
      <c r="M38" s="18" t="str">
        <f aca="false">IF(N38="","",IF(I38="","Prix inconnu",IF(K38&gt;'Mode d''emploi'!$B$24,"À réclamer",IF(K38&lt;-'Mode d''emploi'!$B$24,"Moins cher","OK"))))</f>
        <v/>
      </c>
      <c r="N38" s="16" t="str">
        <f aca="false">IF(D38="","",TRIM(C38)&amp;"|"&amp;TRIM(D38))</f>
        <v/>
      </c>
    </row>
    <row r="39" customFormat="false" ht="15" hidden="false" customHeight="false" outlineLevel="0" collapsed="false">
      <c r="A39" s="15"/>
      <c r="B39" s="12"/>
      <c r="C39" s="12"/>
      <c r="D39" s="12"/>
      <c r="E39" s="12"/>
      <c r="F39" s="13"/>
      <c r="G39" s="12"/>
      <c r="H39" s="16" t="str">
        <f aca="false">IF(N39="","",IFERROR(INDEX('Prix négociés'!$C$5:$C$204,MATCH(N39,'Prix négociés'!$J$5:$J$204,0)),"Référence inconnue"))</f>
        <v/>
      </c>
      <c r="I39" s="14" t="str">
        <f aca="false">IF(N39="","",IFERROR(INDEX('Prix négociés'!$G$5:$G$204,MATCH(N39,'Prix négociés'!$J$5:$J$204,0)),""))</f>
        <v/>
      </c>
      <c r="J39" s="14" t="str">
        <f aca="false">IF(OR(I39="",F39=""),"",F39-I39)</f>
        <v/>
      </c>
      <c r="K39" s="17" t="str">
        <f aca="false">IF(OR(J39="",N(I39)=0),"",J39/I39)</f>
        <v/>
      </c>
      <c r="L39" s="14" t="str">
        <f aca="false">IF(J39="","",ROUND(J39*N(E39),2))</f>
        <v/>
      </c>
      <c r="M39" s="18" t="str">
        <f aca="false">IF(N39="","",IF(I39="","Prix inconnu",IF(K39&gt;'Mode d''emploi'!$B$24,"À réclamer",IF(K39&lt;-'Mode d''emploi'!$B$24,"Moins cher","OK"))))</f>
        <v/>
      </c>
      <c r="N39" s="16" t="str">
        <f aca="false">IF(D39="","",TRIM(C39)&amp;"|"&amp;TRIM(D39))</f>
        <v/>
      </c>
    </row>
    <row r="40" customFormat="false" ht="15" hidden="false" customHeight="false" outlineLevel="0" collapsed="false">
      <c r="A40" s="15"/>
      <c r="B40" s="12"/>
      <c r="C40" s="12"/>
      <c r="D40" s="12"/>
      <c r="E40" s="12"/>
      <c r="F40" s="13"/>
      <c r="G40" s="12"/>
      <c r="H40" s="16" t="str">
        <f aca="false">IF(N40="","",IFERROR(INDEX('Prix négociés'!$C$5:$C$204,MATCH(N40,'Prix négociés'!$J$5:$J$204,0)),"Référence inconnue"))</f>
        <v/>
      </c>
      <c r="I40" s="14" t="str">
        <f aca="false">IF(N40="","",IFERROR(INDEX('Prix négociés'!$G$5:$G$204,MATCH(N40,'Prix négociés'!$J$5:$J$204,0)),""))</f>
        <v/>
      </c>
      <c r="J40" s="14" t="str">
        <f aca="false">IF(OR(I40="",F40=""),"",F40-I40)</f>
        <v/>
      </c>
      <c r="K40" s="17" t="str">
        <f aca="false">IF(OR(J40="",N(I40)=0),"",J40/I40)</f>
        <v/>
      </c>
      <c r="L40" s="14" t="str">
        <f aca="false">IF(J40="","",ROUND(J40*N(E40),2))</f>
        <v/>
      </c>
      <c r="M40" s="18" t="str">
        <f aca="false">IF(N40="","",IF(I40="","Prix inconnu",IF(K40&gt;'Mode d''emploi'!$B$24,"À réclamer",IF(K40&lt;-'Mode d''emploi'!$B$24,"Moins cher","OK"))))</f>
        <v/>
      </c>
      <c r="N40" s="16" t="str">
        <f aca="false">IF(D40="","",TRIM(C40)&amp;"|"&amp;TRIM(D40))</f>
        <v/>
      </c>
    </row>
    <row r="41" customFormat="false" ht="15" hidden="false" customHeight="false" outlineLevel="0" collapsed="false">
      <c r="A41" s="15"/>
      <c r="B41" s="12"/>
      <c r="C41" s="12"/>
      <c r="D41" s="12"/>
      <c r="E41" s="12"/>
      <c r="F41" s="13"/>
      <c r="G41" s="12"/>
      <c r="H41" s="16" t="str">
        <f aca="false">IF(N41="","",IFERROR(INDEX('Prix négociés'!$C$5:$C$204,MATCH(N41,'Prix négociés'!$J$5:$J$204,0)),"Référence inconnue"))</f>
        <v/>
      </c>
      <c r="I41" s="14" t="str">
        <f aca="false">IF(N41="","",IFERROR(INDEX('Prix négociés'!$G$5:$G$204,MATCH(N41,'Prix négociés'!$J$5:$J$204,0)),""))</f>
        <v/>
      </c>
      <c r="J41" s="14" t="str">
        <f aca="false">IF(OR(I41="",F41=""),"",F41-I41)</f>
        <v/>
      </c>
      <c r="K41" s="17" t="str">
        <f aca="false">IF(OR(J41="",N(I41)=0),"",J41/I41)</f>
        <v/>
      </c>
      <c r="L41" s="14" t="str">
        <f aca="false">IF(J41="","",ROUND(J41*N(E41),2))</f>
        <v/>
      </c>
      <c r="M41" s="18" t="str">
        <f aca="false">IF(N41="","",IF(I41="","Prix inconnu",IF(K41&gt;'Mode d''emploi'!$B$24,"À réclamer",IF(K41&lt;-'Mode d''emploi'!$B$24,"Moins cher","OK"))))</f>
        <v/>
      </c>
      <c r="N41" s="16" t="str">
        <f aca="false">IF(D41="","",TRIM(C41)&amp;"|"&amp;TRIM(D41))</f>
        <v/>
      </c>
    </row>
    <row r="42" customFormat="false" ht="15" hidden="false" customHeight="false" outlineLevel="0" collapsed="false">
      <c r="A42" s="15"/>
      <c r="B42" s="12"/>
      <c r="C42" s="12"/>
      <c r="D42" s="12"/>
      <c r="E42" s="12"/>
      <c r="F42" s="13"/>
      <c r="G42" s="12"/>
      <c r="H42" s="16" t="str">
        <f aca="false">IF(N42="","",IFERROR(INDEX('Prix négociés'!$C$5:$C$204,MATCH(N42,'Prix négociés'!$J$5:$J$204,0)),"Référence inconnue"))</f>
        <v/>
      </c>
      <c r="I42" s="14" t="str">
        <f aca="false">IF(N42="","",IFERROR(INDEX('Prix négociés'!$G$5:$G$204,MATCH(N42,'Prix négociés'!$J$5:$J$204,0)),""))</f>
        <v/>
      </c>
      <c r="J42" s="14" t="str">
        <f aca="false">IF(OR(I42="",F42=""),"",F42-I42)</f>
        <v/>
      </c>
      <c r="K42" s="17" t="str">
        <f aca="false">IF(OR(J42="",N(I42)=0),"",J42/I42)</f>
        <v/>
      </c>
      <c r="L42" s="14" t="str">
        <f aca="false">IF(J42="","",ROUND(J42*N(E42),2))</f>
        <v/>
      </c>
      <c r="M42" s="18" t="str">
        <f aca="false">IF(N42="","",IF(I42="","Prix inconnu",IF(K42&gt;'Mode d''emploi'!$B$24,"À réclamer",IF(K42&lt;-'Mode d''emploi'!$B$24,"Moins cher","OK"))))</f>
        <v/>
      </c>
      <c r="N42" s="16" t="str">
        <f aca="false">IF(D42="","",TRIM(C42)&amp;"|"&amp;TRIM(D42))</f>
        <v/>
      </c>
    </row>
    <row r="43" customFormat="false" ht="15" hidden="false" customHeight="false" outlineLevel="0" collapsed="false">
      <c r="A43" s="15"/>
      <c r="B43" s="12"/>
      <c r="C43" s="12"/>
      <c r="D43" s="12"/>
      <c r="E43" s="12"/>
      <c r="F43" s="13"/>
      <c r="G43" s="12"/>
      <c r="H43" s="16" t="str">
        <f aca="false">IF(N43="","",IFERROR(INDEX('Prix négociés'!$C$5:$C$204,MATCH(N43,'Prix négociés'!$J$5:$J$204,0)),"Référence inconnue"))</f>
        <v/>
      </c>
      <c r="I43" s="14" t="str">
        <f aca="false">IF(N43="","",IFERROR(INDEX('Prix négociés'!$G$5:$G$204,MATCH(N43,'Prix négociés'!$J$5:$J$204,0)),""))</f>
        <v/>
      </c>
      <c r="J43" s="14" t="str">
        <f aca="false">IF(OR(I43="",F43=""),"",F43-I43)</f>
        <v/>
      </c>
      <c r="K43" s="17" t="str">
        <f aca="false">IF(OR(J43="",N(I43)=0),"",J43/I43)</f>
        <v/>
      </c>
      <c r="L43" s="14" t="str">
        <f aca="false">IF(J43="","",ROUND(J43*N(E43),2))</f>
        <v/>
      </c>
      <c r="M43" s="18" t="str">
        <f aca="false">IF(N43="","",IF(I43="","Prix inconnu",IF(K43&gt;'Mode d''emploi'!$B$24,"À réclamer",IF(K43&lt;-'Mode d''emploi'!$B$24,"Moins cher","OK"))))</f>
        <v/>
      </c>
      <c r="N43" s="16" t="str">
        <f aca="false">IF(D43="","",TRIM(C43)&amp;"|"&amp;TRIM(D43))</f>
        <v/>
      </c>
    </row>
    <row r="44" customFormat="false" ht="15" hidden="false" customHeight="false" outlineLevel="0" collapsed="false">
      <c r="A44" s="15"/>
      <c r="B44" s="12"/>
      <c r="C44" s="12"/>
      <c r="D44" s="12"/>
      <c r="E44" s="12"/>
      <c r="F44" s="13"/>
      <c r="G44" s="12"/>
      <c r="H44" s="16" t="str">
        <f aca="false">IF(N44="","",IFERROR(INDEX('Prix négociés'!$C$5:$C$204,MATCH(N44,'Prix négociés'!$J$5:$J$204,0)),"Référence inconnue"))</f>
        <v/>
      </c>
      <c r="I44" s="14" t="str">
        <f aca="false">IF(N44="","",IFERROR(INDEX('Prix négociés'!$G$5:$G$204,MATCH(N44,'Prix négociés'!$J$5:$J$204,0)),""))</f>
        <v/>
      </c>
      <c r="J44" s="14" t="str">
        <f aca="false">IF(OR(I44="",F44=""),"",F44-I44)</f>
        <v/>
      </c>
      <c r="K44" s="17" t="str">
        <f aca="false">IF(OR(J44="",N(I44)=0),"",J44/I44)</f>
        <v/>
      </c>
      <c r="L44" s="14" t="str">
        <f aca="false">IF(J44="","",ROUND(J44*N(E44),2))</f>
        <v/>
      </c>
      <c r="M44" s="18" t="str">
        <f aca="false">IF(N44="","",IF(I44="","Prix inconnu",IF(K44&gt;'Mode d''emploi'!$B$24,"À réclamer",IF(K44&lt;-'Mode d''emploi'!$B$24,"Moins cher","OK"))))</f>
        <v/>
      </c>
      <c r="N44" s="16" t="str">
        <f aca="false">IF(D44="","",TRIM(C44)&amp;"|"&amp;TRIM(D44))</f>
        <v/>
      </c>
    </row>
    <row r="45" customFormat="false" ht="15" hidden="false" customHeight="false" outlineLevel="0" collapsed="false">
      <c r="A45" s="15"/>
      <c r="B45" s="12"/>
      <c r="C45" s="12"/>
      <c r="D45" s="12"/>
      <c r="E45" s="12"/>
      <c r="F45" s="13"/>
      <c r="G45" s="12"/>
      <c r="H45" s="16" t="str">
        <f aca="false">IF(N45="","",IFERROR(INDEX('Prix négociés'!$C$5:$C$204,MATCH(N45,'Prix négociés'!$J$5:$J$204,0)),"Référence inconnue"))</f>
        <v/>
      </c>
      <c r="I45" s="14" t="str">
        <f aca="false">IF(N45="","",IFERROR(INDEX('Prix négociés'!$G$5:$G$204,MATCH(N45,'Prix négociés'!$J$5:$J$204,0)),""))</f>
        <v/>
      </c>
      <c r="J45" s="14" t="str">
        <f aca="false">IF(OR(I45="",F45=""),"",F45-I45)</f>
        <v/>
      </c>
      <c r="K45" s="17" t="str">
        <f aca="false">IF(OR(J45="",N(I45)=0),"",J45/I45)</f>
        <v/>
      </c>
      <c r="L45" s="14" t="str">
        <f aca="false">IF(J45="","",ROUND(J45*N(E45),2))</f>
        <v/>
      </c>
      <c r="M45" s="18" t="str">
        <f aca="false">IF(N45="","",IF(I45="","Prix inconnu",IF(K45&gt;'Mode d''emploi'!$B$24,"À réclamer",IF(K45&lt;-'Mode d''emploi'!$B$24,"Moins cher","OK"))))</f>
        <v/>
      </c>
      <c r="N45" s="16" t="str">
        <f aca="false">IF(D45="","",TRIM(C45)&amp;"|"&amp;TRIM(D45))</f>
        <v/>
      </c>
    </row>
    <row r="46" customFormat="false" ht="15" hidden="false" customHeight="false" outlineLevel="0" collapsed="false">
      <c r="A46" s="15"/>
      <c r="B46" s="12"/>
      <c r="C46" s="12"/>
      <c r="D46" s="12"/>
      <c r="E46" s="12"/>
      <c r="F46" s="13"/>
      <c r="G46" s="12"/>
      <c r="H46" s="16" t="str">
        <f aca="false">IF(N46="","",IFERROR(INDEX('Prix négociés'!$C$5:$C$204,MATCH(N46,'Prix négociés'!$J$5:$J$204,0)),"Référence inconnue"))</f>
        <v/>
      </c>
      <c r="I46" s="14" t="str">
        <f aca="false">IF(N46="","",IFERROR(INDEX('Prix négociés'!$G$5:$G$204,MATCH(N46,'Prix négociés'!$J$5:$J$204,0)),""))</f>
        <v/>
      </c>
      <c r="J46" s="14" t="str">
        <f aca="false">IF(OR(I46="",F46=""),"",F46-I46)</f>
        <v/>
      </c>
      <c r="K46" s="17" t="str">
        <f aca="false">IF(OR(J46="",N(I46)=0),"",J46/I46)</f>
        <v/>
      </c>
      <c r="L46" s="14" t="str">
        <f aca="false">IF(J46="","",ROUND(J46*N(E46),2))</f>
        <v/>
      </c>
      <c r="M46" s="18" t="str">
        <f aca="false">IF(N46="","",IF(I46="","Prix inconnu",IF(K46&gt;'Mode d''emploi'!$B$24,"À réclamer",IF(K46&lt;-'Mode d''emploi'!$B$24,"Moins cher","OK"))))</f>
        <v/>
      </c>
      <c r="N46" s="16" t="str">
        <f aca="false">IF(D46="","",TRIM(C46)&amp;"|"&amp;TRIM(D46))</f>
        <v/>
      </c>
    </row>
    <row r="47" customFormat="false" ht="15" hidden="false" customHeight="false" outlineLevel="0" collapsed="false">
      <c r="A47" s="15"/>
      <c r="B47" s="12"/>
      <c r="C47" s="12"/>
      <c r="D47" s="12"/>
      <c r="E47" s="12"/>
      <c r="F47" s="13"/>
      <c r="G47" s="12"/>
      <c r="H47" s="16" t="str">
        <f aca="false">IF(N47="","",IFERROR(INDEX('Prix négociés'!$C$5:$C$204,MATCH(N47,'Prix négociés'!$J$5:$J$204,0)),"Référence inconnue"))</f>
        <v/>
      </c>
      <c r="I47" s="14" t="str">
        <f aca="false">IF(N47="","",IFERROR(INDEX('Prix négociés'!$G$5:$G$204,MATCH(N47,'Prix négociés'!$J$5:$J$204,0)),""))</f>
        <v/>
      </c>
      <c r="J47" s="14" t="str">
        <f aca="false">IF(OR(I47="",F47=""),"",F47-I47)</f>
        <v/>
      </c>
      <c r="K47" s="17" t="str">
        <f aca="false">IF(OR(J47="",N(I47)=0),"",J47/I47)</f>
        <v/>
      </c>
      <c r="L47" s="14" t="str">
        <f aca="false">IF(J47="","",ROUND(J47*N(E47),2))</f>
        <v/>
      </c>
      <c r="M47" s="18" t="str">
        <f aca="false">IF(N47="","",IF(I47="","Prix inconnu",IF(K47&gt;'Mode d''emploi'!$B$24,"À réclamer",IF(K47&lt;-'Mode d''emploi'!$B$24,"Moins cher","OK"))))</f>
        <v/>
      </c>
      <c r="N47" s="16" t="str">
        <f aca="false">IF(D47="","",TRIM(C47)&amp;"|"&amp;TRIM(D47))</f>
        <v/>
      </c>
    </row>
    <row r="48" customFormat="false" ht="15" hidden="false" customHeight="false" outlineLevel="0" collapsed="false">
      <c r="A48" s="15"/>
      <c r="B48" s="12"/>
      <c r="C48" s="12"/>
      <c r="D48" s="12"/>
      <c r="E48" s="12"/>
      <c r="F48" s="13"/>
      <c r="G48" s="12"/>
      <c r="H48" s="16" t="str">
        <f aca="false">IF(N48="","",IFERROR(INDEX('Prix négociés'!$C$5:$C$204,MATCH(N48,'Prix négociés'!$J$5:$J$204,0)),"Référence inconnue"))</f>
        <v/>
      </c>
      <c r="I48" s="14" t="str">
        <f aca="false">IF(N48="","",IFERROR(INDEX('Prix négociés'!$G$5:$G$204,MATCH(N48,'Prix négociés'!$J$5:$J$204,0)),""))</f>
        <v/>
      </c>
      <c r="J48" s="14" t="str">
        <f aca="false">IF(OR(I48="",F48=""),"",F48-I48)</f>
        <v/>
      </c>
      <c r="K48" s="17" t="str">
        <f aca="false">IF(OR(J48="",N(I48)=0),"",J48/I48)</f>
        <v/>
      </c>
      <c r="L48" s="14" t="str">
        <f aca="false">IF(J48="","",ROUND(J48*N(E48),2))</f>
        <v/>
      </c>
      <c r="M48" s="18" t="str">
        <f aca="false">IF(N48="","",IF(I48="","Prix inconnu",IF(K48&gt;'Mode d''emploi'!$B$24,"À réclamer",IF(K48&lt;-'Mode d''emploi'!$B$24,"Moins cher","OK"))))</f>
        <v/>
      </c>
      <c r="N48" s="16" t="str">
        <f aca="false">IF(D48="","",TRIM(C48)&amp;"|"&amp;TRIM(D48))</f>
        <v/>
      </c>
    </row>
    <row r="49" customFormat="false" ht="15" hidden="false" customHeight="false" outlineLevel="0" collapsed="false">
      <c r="A49" s="15"/>
      <c r="B49" s="12"/>
      <c r="C49" s="12"/>
      <c r="D49" s="12"/>
      <c r="E49" s="12"/>
      <c r="F49" s="13"/>
      <c r="G49" s="12"/>
      <c r="H49" s="16" t="str">
        <f aca="false">IF(N49="","",IFERROR(INDEX('Prix négociés'!$C$5:$C$204,MATCH(N49,'Prix négociés'!$J$5:$J$204,0)),"Référence inconnue"))</f>
        <v/>
      </c>
      <c r="I49" s="14" t="str">
        <f aca="false">IF(N49="","",IFERROR(INDEX('Prix négociés'!$G$5:$G$204,MATCH(N49,'Prix négociés'!$J$5:$J$204,0)),""))</f>
        <v/>
      </c>
      <c r="J49" s="14" t="str">
        <f aca="false">IF(OR(I49="",F49=""),"",F49-I49)</f>
        <v/>
      </c>
      <c r="K49" s="17" t="str">
        <f aca="false">IF(OR(J49="",N(I49)=0),"",J49/I49)</f>
        <v/>
      </c>
      <c r="L49" s="14" t="str">
        <f aca="false">IF(J49="","",ROUND(J49*N(E49),2))</f>
        <v/>
      </c>
      <c r="M49" s="18" t="str">
        <f aca="false">IF(N49="","",IF(I49="","Prix inconnu",IF(K49&gt;'Mode d''emploi'!$B$24,"À réclamer",IF(K49&lt;-'Mode d''emploi'!$B$24,"Moins cher","OK"))))</f>
        <v/>
      </c>
      <c r="N49" s="16" t="str">
        <f aca="false">IF(D49="","",TRIM(C49)&amp;"|"&amp;TRIM(D49))</f>
        <v/>
      </c>
    </row>
    <row r="50" customFormat="false" ht="15" hidden="false" customHeight="false" outlineLevel="0" collapsed="false">
      <c r="A50" s="15"/>
      <c r="B50" s="12"/>
      <c r="C50" s="12"/>
      <c r="D50" s="12"/>
      <c r="E50" s="12"/>
      <c r="F50" s="13"/>
      <c r="G50" s="12"/>
      <c r="H50" s="16" t="str">
        <f aca="false">IF(N50="","",IFERROR(INDEX('Prix négociés'!$C$5:$C$204,MATCH(N50,'Prix négociés'!$J$5:$J$204,0)),"Référence inconnue"))</f>
        <v/>
      </c>
      <c r="I50" s="14" t="str">
        <f aca="false">IF(N50="","",IFERROR(INDEX('Prix négociés'!$G$5:$G$204,MATCH(N50,'Prix négociés'!$J$5:$J$204,0)),""))</f>
        <v/>
      </c>
      <c r="J50" s="14" t="str">
        <f aca="false">IF(OR(I50="",F50=""),"",F50-I50)</f>
        <v/>
      </c>
      <c r="K50" s="17" t="str">
        <f aca="false">IF(OR(J50="",N(I50)=0),"",J50/I50)</f>
        <v/>
      </c>
      <c r="L50" s="14" t="str">
        <f aca="false">IF(J50="","",ROUND(J50*N(E50),2))</f>
        <v/>
      </c>
      <c r="M50" s="18" t="str">
        <f aca="false">IF(N50="","",IF(I50="","Prix inconnu",IF(K50&gt;'Mode d''emploi'!$B$24,"À réclamer",IF(K50&lt;-'Mode d''emploi'!$B$24,"Moins cher","OK"))))</f>
        <v/>
      </c>
      <c r="N50" s="16" t="str">
        <f aca="false">IF(D50="","",TRIM(C50)&amp;"|"&amp;TRIM(D50))</f>
        <v/>
      </c>
    </row>
    <row r="51" customFormat="false" ht="15" hidden="false" customHeight="false" outlineLevel="0" collapsed="false">
      <c r="A51" s="15"/>
      <c r="B51" s="12"/>
      <c r="C51" s="12"/>
      <c r="D51" s="12"/>
      <c r="E51" s="12"/>
      <c r="F51" s="13"/>
      <c r="G51" s="12"/>
      <c r="H51" s="16" t="str">
        <f aca="false">IF(N51="","",IFERROR(INDEX('Prix négociés'!$C$5:$C$204,MATCH(N51,'Prix négociés'!$J$5:$J$204,0)),"Référence inconnue"))</f>
        <v/>
      </c>
      <c r="I51" s="14" t="str">
        <f aca="false">IF(N51="","",IFERROR(INDEX('Prix négociés'!$G$5:$G$204,MATCH(N51,'Prix négociés'!$J$5:$J$204,0)),""))</f>
        <v/>
      </c>
      <c r="J51" s="14" t="str">
        <f aca="false">IF(OR(I51="",F51=""),"",F51-I51)</f>
        <v/>
      </c>
      <c r="K51" s="17" t="str">
        <f aca="false">IF(OR(J51="",N(I51)=0),"",J51/I51)</f>
        <v/>
      </c>
      <c r="L51" s="14" t="str">
        <f aca="false">IF(J51="","",ROUND(J51*N(E51),2))</f>
        <v/>
      </c>
      <c r="M51" s="18" t="str">
        <f aca="false">IF(N51="","",IF(I51="","Prix inconnu",IF(K51&gt;'Mode d''emploi'!$B$24,"À réclamer",IF(K51&lt;-'Mode d''emploi'!$B$24,"Moins cher","OK"))))</f>
        <v/>
      </c>
      <c r="N51" s="16" t="str">
        <f aca="false">IF(D51="","",TRIM(C51)&amp;"|"&amp;TRIM(D51))</f>
        <v/>
      </c>
    </row>
    <row r="52" customFormat="false" ht="15" hidden="false" customHeight="false" outlineLevel="0" collapsed="false">
      <c r="A52" s="15"/>
      <c r="B52" s="12"/>
      <c r="C52" s="12"/>
      <c r="D52" s="12"/>
      <c r="E52" s="12"/>
      <c r="F52" s="13"/>
      <c r="G52" s="12"/>
      <c r="H52" s="16" t="str">
        <f aca="false">IF(N52="","",IFERROR(INDEX('Prix négociés'!$C$5:$C$204,MATCH(N52,'Prix négociés'!$J$5:$J$204,0)),"Référence inconnue"))</f>
        <v/>
      </c>
      <c r="I52" s="14" t="str">
        <f aca="false">IF(N52="","",IFERROR(INDEX('Prix négociés'!$G$5:$G$204,MATCH(N52,'Prix négociés'!$J$5:$J$204,0)),""))</f>
        <v/>
      </c>
      <c r="J52" s="14" t="str">
        <f aca="false">IF(OR(I52="",F52=""),"",F52-I52)</f>
        <v/>
      </c>
      <c r="K52" s="17" t="str">
        <f aca="false">IF(OR(J52="",N(I52)=0),"",J52/I52)</f>
        <v/>
      </c>
      <c r="L52" s="14" t="str">
        <f aca="false">IF(J52="","",ROUND(J52*N(E52),2))</f>
        <v/>
      </c>
      <c r="M52" s="18" t="str">
        <f aca="false">IF(N52="","",IF(I52="","Prix inconnu",IF(K52&gt;'Mode d''emploi'!$B$24,"À réclamer",IF(K52&lt;-'Mode d''emploi'!$B$24,"Moins cher","OK"))))</f>
        <v/>
      </c>
      <c r="N52" s="16" t="str">
        <f aca="false">IF(D52="","",TRIM(C52)&amp;"|"&amp;TRIM(D52))</f>
        <v/>
      </c>
    </row>
    <row r="53" customFormat="false" ht="15" hidden="false" customHeight="false" outlineLevel="0" collapsed="false">
      <c r="A53" s="15"/>
      <c r="B53" s="12"/>
      <c r="C53" s="12"/>
      <c r="D53" s="12"/>
      <c r="E53" s="12"/>
      <c r="F53" s="13"/>
      <c r="G53" s="12"/>
      <c r="H53" s="16" t="str">
        <f aca="false">IF(N53="","",IFERROR(INDEX('Prix négociés'!$C$5:$C$204,MATCH(N53,'Prix négociés'!$J$5:$J$204,0)),"Référence inconnue"))</f>
        <v/>
      </c>
      <c r="I53" s="14" t="str">
        <f aca="false">IF(N53="","",IFERROR(INDEX('Prix négociés'!$G$5:$G$204,MATCH(N53,'Prix négociés'!$J$5:$J$204,0)),""))</f>
        <v/>
      </c>
      <c r="J53" s="14" t="str">
        <f aca="false">IF(OR(I53="",F53=""),"",F53-I53)</f>
        <v/>
      </c>
      <c r="K53" s="17" t="str">
        <f aca="false">IF(OR(J53="",N(I53)=0),"",J53/I53)</f>
        <v/>
      </c>
      <c r="L53" s="14" t="str">
        <f aca="false">IF(J53="","",ROUND(J53*N(E53),2))</f>
        <v/>
      </c>
      <c r="M53" s="18" t="str">
        <f aca="false">IF(N53="","",IF(I53="","Prix inconnu",IF(K53&gt;'Mode d''emploi'!$B$24,"À réclamer",IF(K53&lt;-'Mode d''emploi'!$B$24,"Moins cher","OK"))))</f>
        <v/>
      </c>
      <c r="N53" s="16" t="str">
        <f aca="false">IF(D53="","",TRIM(C53)&amp;"|"&amp;TRIM(D53))</f>
        <v/>
      </c>
    </row>
    <row r="54" customFormat="false" ht="15" hidden="false" customHeight="false" outlineLevel="0" collapsed="false">
      <c r="A54" s="15"/>
      <c r="B54" s="12"/>
      <c r="C54" s="12"/>
      <c r="D54" s="12"/>
      <c r="E54" s="12"/>
      <c r="F54" s="13"/>
      <c r="G54" s="12"/>
      <c r="H54" s="16" t="str">
        <f aca="false">IF(N54="","",IFERROR(INDEX('Prix négociés'!$C$5:$C$204,MATCH(N54,'Prix négociés'!$J$5:$J$204,0)),"Référence inconnue"))</f>
        <v/>
      </c>
      <c r="I54" s="14" t="str">
        <f aca="false">IF(N54="","",IFERROR(INDEX('Prix négociés'!$G$5:$G$204,MATCH(N54,'Prix négociés'!$J$5:$J$204,0)),""))</f>
        <v/>
      </c>
      <c r="J54" s="14" t="str">
        <f aca="false">IF(OR(I54="",F54=""),"",F54-I54)</f>
        <v/>
      </c>
      <c r="K54" s="17" t="str">
        <f aca="false">IF(OR(J54="",N(I54)=0),"",J54/I54)</f>
        <v/>
      </c>
      <c r="L54" s="14" t="str">
        <f aca="false">IF(J54="","",ROUND(J54*N(E54),2))</f>
        <v/>
      </c>
      <c r="M54" s="18" t="str">
        <f aca="false">IF(N54="","",IF(I54="","Prix inconnu",IF(K54&gt;'Mode d''emploi'!$B$24,"À réclamer",IF(K54&lt;-'Mode d''emploi'!$B$24,"Moins cher","OK"))))</f>
        <v/>
      </c>
      <c r="N54" s="16" t="str">
        <f aca="false">IF(D54="","",TRIM(C54)&amp;"|"&amp;TRIM(D54))</f>
        <v/>
      </c>
    </row>
    <row r="55" customFormat="false" ht="15" hidden="false" customHeight="false" outlineLevel="0" collapsed="false">
      <c r="A55" s="15"/>
      <c r="B55" s="12"/>
      <c r="C55" s="12"/>
      <c r="D55" s="12"/>
      <c r="E55" s="12"/>
      <c r="F55" s="13"/>
      <c r="G55" s="12"/>
      <c r="H55" s="16" t="str">
        <f aca="false">IF(N55="","",IFERROR(INDEX('Prix négociés'!$C$5:$C$204,MATCH(N55,'Prix négociés'!$J$5:$J$204,0)),"Référence inconnue"))</f>
        <v/>
      </c>
      <c r="I55" s="14" t="str">
        <f aca="false">IF(N55="","",IFERROR(INDEX('Prix négociés'!$G$5:$G$204,MATCH(N55,'Prix négociés'!$J$5:$J$204,0)),""))</f>
        <v/>
      </c>
      <c r="J55" s="14" t="str">
        <f aca="false">IF(OR(I55="",F55=""),"",F55-I55)</f>
        <v/>
      </c>
      <c r="K55" s="17" t="str">
        <f aca="false">IF(OR(J55="",N(I55)=0),"",J55/I55)</f>
        <v/>
      </c>
      <c r="L55" s="14" t="str">
        <f aca="false">IF(J55="","",ROUND(J55*N(E55),2))</f>
        <v/>
      </c>
      <c r="M55" s="18" t="str">
        <f aca="false">IF(N55="","",IF(I55="","Prix inconnu",IF(K55&gt;'Mode d''emploi'!$B$24,"À réclamer",IF(K55&lt;-'Mode d''emploi'!$B$24,"Moins cher","OK"))))</f>
        <v/>
      </c>
      <c r="N55" s="16" t="str">
        <f aca="false">IF(D55="","",TRIM(C55)&amp;"|"&amp;TRIM(D55))</f>
        <v/>
      </c>
    </row>
    <row r="56" customFormat="false" ht="15" hidden="false" customHeight="false" outlineLevel="0" collapsed="false">
      <c r="A56" s="15"/>
      <c r="B56" s="12"/>
      <c r="C56" s="12"/>
      <c r="D56" s="12"/>
      <c r="E56" s="12"/>
      <c r="F56" s="13"/>
      <c r="G56" s="12"/>
      <c r="H56" s="16" t="str">
        <f aca="false">IF(N56="","",IFERROR(INDEX('Prix négociés'!$C$5:$C$204,MATCH(N56,'Prix négociés'!$J$5:$J$204,0)),"Référence inconnue"))</f>
        <v/>
      </c>
      <c r="I56" s="14" t="str">
        <f aca="false">IF(N56="","",IFERROR(INDEX('Prix négociés'!$G$5:$G$204,MATCH(N56,'Prix négociés'!$J$5:$J$204,0)),""))</f>
        <v/>
      </c>
      <c r="J56" s="14" t="str">
        <f aca="false">IF(OR(I56="",F56=""),"",F56-I56)</f>
        <v/>
      </c>
      <c r="K56" s="17" t="str">
        <f aca="false">IF(OR(J56="",N(I56)=0),"",J56/I56)</f>
        <v/>
      </c>
      <c r="L56" s="14" t="str">
        <f aca="false">IF(J56="","",ROUND(J56*N(E56),2))</f>
        <v/>
      </c>
      <c r="M56" s="18" t="str">
        <f aca="false">IF(N56="","",IF(I56="","Prix inconnu",IF(K56&gt;'Mode d''emploi'!$B$24,"À réclamer",IF(K56&lt;-'Mode d''emploi'!$B$24,"Moins cher","OK"))))</f>
        <v/>
      </c>
      <c r="N56" s="16" t="str">
        <f aca="false">IF(D56="","",TRIM(C56)&amp;"|"&amp;TRIM(D56))</f>
        <v/>
      </c>
    </row>
    <row r="57" customFormat="false" ht="15" hidden="false" customHeight="false" outlineLevel="0" collapsed="false">
      <c r="A57" s="15"/>
      <c r="B57" s="12"/>
      <c r="C57" s="12"/>
      <c r="D57" s="12"/>
      <c r="E57" s="12"/>
      <c r="F57" s="13"/>
      <c r="G57" s="12"/>
      <c r="H57" s="16" t="str">
        <f aca="false">IF(N57="","",IFERROR(INDEX('Prix négociés'!$C$5:$C$204,MATCH(N57,'Prix négociés'!$J$5:$J$204,0)),"Référence inconnue"))</f>
        <v/>
      </c>
      <c r="I57" s="14" t="str">
        <f aca="false">IF(N57="","",IFERROR(INDEX('Prix négociés'!$G$5:$G$204,MATCH(N57,'Prix négociés'!$J$5:$J$204,0)),""))</f>
        <v/>
      </c>
      <c r="J57" s="14" t="str">
        <f aca="false">IF(OR(I57="",F57=""),"",F57-I57)</f>
        <v/>
      </c>
      <c r="K57" s="17" t="str">
        <f aca="false">IF(OR(J57="",N(I57)=0),"",J57/I57)</f>
        <v/>
      </c>
      <c r="L57" s="14" t="str">
        <f aca="false">IF(J57="","",ROUND(J57*N(E57),2))</f>
        <v/>
      </c>
      <c r="M57" s="18" t="str">
        <f aca="false">IF(N57="","",IF(I57="","Prix inconnu",IF(K57&gt;'Mode d''emploi'!$B$24,"À réclamer",IF(K57&lt;-'Mode d''emploi'!$B$24,"Moins cher","OK"))))</f>
        <v/>
      </c>
      <c r="N57" s="16" t="str">
        <f aca="false">IF(D57="","",TRIM(C57)&amp;"|"&amp;TRIM(D57))</f>
        <v/>
      </c>
    </row>
    <row r="58" customFormat="false" ht="15" hidden="false" customHeight="false" outlineLevel="0" collapsed="false">
      <c r="A58" s="15"/>
      <c r="B58" s="12"/>
      <c r="C58" s="12"/>
      <c r="D58" s="12"/>
      <c r="E58" s="12"/>
      <c r="F58" s="13"/>
      <c r="G58" s="12"/>
      <c r="H58" s="16" t="str">
        <f aca="false">IF(N58="","",IFERROR(INDEX('Prix négociés'!$C$5:$C$204,MATCH(N58,'Prix négociés'!$J$5:$J$204,0)),"Référence inconnue"))</f>
        <v/>
      </c>
      <c r="I58" s="14" t="str">
        <f aca="false">IF(N58="","",IFERROR(INDEX('Prix négociés'!$G$5:$G$204,MATCH(N58,'Prix négociés'!$J$5:$J$204,0)),""))</f>
        <v/>
      </c>
      <c r="J58" s="14" t="str">
        <f aca="false">IF(OR(I58="",F58=""),"",F58-I58)</f>
        <v/>
      </c>
      <c r="K58" s="17" t="str">
        <f aca="false">IF(OR(J58="",N(I58)=0),"",J58/I58)</f>
        <v/>
      </c>
      <c r="L58" s="14" t="str">
        <f aca="false">IF(J58="","",ROUND(J58*N(E58),2))</f>
        <v/>
      </c>
      <c r="M58" s="18" t="str">
        <f aca="false">IF(N58="","",IF(I58="","Prix inconnu",IF(K58&gt;'Mode d''emploi'!$B$24,"À réclamer",IF(K58&lt;-'Mode d''emploi'!$B$24,"Moins cher","OK"))))</f>
        <v/>
      </c>
      <c r="N58" s="16" t="str">
        <f aca="false">IF(D58="","",TRIM(C58)&amp;"|"&amp;TRIM(D58))</f>
        <v/>
      </c>
    </row>
    <row r="59" customFormat="false" ht="15" hidden="false" customHeight="false" outlineLevel="0" collapsed="false">
      <c r="A59" s="15"/>
      <c r="B59" s="12"/>
      <c r="C59" s="12"/>
      <c r="D59" s="12"/>
      <c r="E59" s="12"/>
      <c r="F59" s="13"/>
      <c r="G59" s="12"/>
      <c r="H59" s="16" t="str">
        <f aca="false">IF(N59="","",IFERROR(INDEX('Prix négociés'!$C$5:$C$204,MATCH(N59,'Prix négociés'!$J$5:$J$204,0)),"Référence inconnue"))</f>
        <v/>
      </c>
      <c r="I59" s="14" t="str">
        <f aca="false">IF(N59="","",IFERROR(INDEX('Prix négociés'!$G$5:$G$204,MATCH(N59,'Prix négociés'!$J$5:$J$204,0)),""))</f>
        <v/>
      </c>
      <c r="J59" s="14" t="str">
        <f aca="false">IF(OR(I59="",F59=""),"",F59-I59)</f>
        <v/>
      </c>
      <c r="K59" s="17" t="str">
        <f aca="false">IF(OR(J59="",N(I59)=0),"",J59/I59)</f>
        <v/>
      </c>
      <c r="L59" s="14" t="str">
        <f aca="false">IF(J59="","",ROUND(J59*N(E59),2))</f>
        <v/>
      </c>
      <c r="M59" s="18" t="str">
        <f aca="false">IF(N59="","",IF(I59="","Prix inconnu",IF(K59&gt;'Mode d''emploi'!$B$24,"À réclamer",IF(K59&lt;-'Mode d''emploi'!$B$24,"Moins cher","OK"))))</f>
        <v/>
      </c>
      <c r="N59" s="16" t="str">
        <f aca="false">IF(D59="","",TRIM(C59)&amp;"|"&amp;TRIM(D59))</f>
        <v/>
      </c>
    </row>
    <row r="60" customFormat="false" ht="15" hidden="false" customHeight="false" outlineLevel="0" collapsed="false">
      <c r="A60" s="15"/>
      <c r="B60" s="12"/>
      <c r="C60" s="12"/>
      <c r="D60" s="12"/>
      <c r="E60" s="12"/>
      <c r="F60" s="13"/>
      <c r="G60" s="12"/>
      <c r="H60" s="16" t="str">
        <f aca="false">IF(N60="","",IFERROR(INDEX('Prix négociés'!$C$5:$C$204,MATCH(N60,'Prix négociés'!$J$5:$J$204,0)),"Référence inconnue"))</f>
        <v/>
      </c>
      <c r="I60" s="14" t="str">
        <f aca="false">IF(N60="","",IFERROR(INDEX('Prix négociés'!$G$5:$G$204,MATCH(N60,'Prix négociés'!$J$5:$J$204,0)),""))</f>
        <v/>
      </c>
      <c r="J60" s="14" t="str">
        <f aca="false">IF(OR(I60="",F60=""),"",F60-I60)</f>
        <v/>
      </c>
      <c r="K60" s="17" t="str">
        <f aca="false">IF(OR(J60="",N(I60)=0),"",J60/I60)</f>
        <v/>
      </c>
      <c r="L60" s="14" t="str">
        <f aca="false">IF(J60="","",ROUND(J60*N(E60),2))</f>
        <v/>
      </c>
      <c r="M60" s="18" t="str">
        <f aca="false">IF(N60="","",IF(I60="","Prix inconnu",IF(K60&gt;'Mode d''emploi'!$B$24,"À réclamer",IF(K60&lt;-'Mode d''emploi'!$B$24,"Moins cher","OK"))))</f>
        <v/>
      </c>
      <c r="N60" s="16" t="str">
        <f aca="false">IF(D60="","",TRIM(C60)&amp;"|"&amp;TRIM(D60))</f>
        <v/>
      </c>
    </row>
    <row r="61" customFormat="false" ht="15" hidden="false" customHeight="false" outlineLevel="0" collapsed="false">
      <c r="A61" s="15"/>
      <c r="B61" s="12"/>
      <c r="C61" s="12"/>
      <c r="D61" s="12"/>
      <c r="E61" s="12"/>
      <c r="F61" s="13"/>
      <c r="G61" s="12"/>
      <c r="H61" s="16" t="str">
        <f aca="false">IF(N61="","",IFERROR(INDEX('Prix négociés'!$C$5:$C$204,MATCH(N61,'Prix négociés'!$J$5:$J$204,0)),"Référence inconnue"))</f>
        <v/>
      </c>
      <c r="I61" s="14" t="str">
        <f aca="false">IF(N61="","",IFERROR(INDEX('Prix négociés'!$G$5:$G$204,MATCH(N61,'Prix négociés'!$J$5:$J$204,0)),""))</f>
        <v/>
      </c>
      <c r="J61" s="14" t="str">
        <f aca="false">IF(OR(I61="",F61=""),"",F61-I61)</f>
        <v/>
      </c>
      <c r="K61" s="17" t="str">
        <f aca="false">IF(OR(J61="",N(I61)=0),"",J61/I61)</f>
        <v/>
      </c>
      <c r="L61" s="14" t="str">
        <f aca="false">IF(J61="","",ROUND(J61*N(E61),2))</f>
        <v/>
      </c>
      <c r="M61" s="18" t="str">
        <f aca="false">IF(N61="","",IF(I61="","Prix inconnu",IF(K61&gt;'Mode d''emploi'!$B$24,"À réclamer",IF(K61&lt;-'Mode d''emploi'!$B$24,"Moins cher","OK"))))</f>
        <v/>
      </c>
      <c r="N61" s="16" t="str">
        <f aca="false">IF(D61="","",TRIM(C61)&amp;"|"&amp;TRIM(D61))</f>
        <v/>
      </c>
    </row>
    <row r="62" customFormat="false" ht="15" hidden="false" customHeight="false" outlineLevel="0" collapsed="false">
      <c r="A62" s="15"/>
      <c r="B62" s="12"/>
      <c r="C62" s="12"/>
      <c r="D62" s="12"/>
      <c r="E62" s="12"/>
      <c r="F62" s="13"/>
      <c r="G62" s="12"/>
      <c r="H62" s="16" t="str">
        <f aca="false">IF(N62="","",IFERROR(INDEX('Prix négociés'!$C$5:$C$204,MATCH(N62,'Prix négociés'!$J$5:$J$204,0)),"Référence inconnue"))</f>
        <v/>
      </c>
      <c r="I62" s="14" t="str">
        <f aca="false">IF(N62="","",IFERROR(INDEX('Prix négociés'!$G$5:$G$204,MATCH(N62,'Prix négociés'!$J$5:$J$204,0)),""))</f>
        <v/>
      </c>
      <c r="J62" s="14" t="str">
        <f aca="false">IF(OR(I62="",F62=""),"",F62-I62)</f>
        <v/>
      </c>
      <c r="K62" s="17" t="str">
        <f aca="false">IF(OR(J62="",N(I62)=0),"",J62/I62)</f>
        <v/>
      </c>
      <c r="L62" s="14" t="str">
        <f aca="false">IF(J62="","",ROUND(J62*N(E62),2))</f>
        <v/>
      </c>
      <c r="M62" s="18" t="str">
        <f aca="false">IF(N62="","",IF(I62="","Prix inconnu",IF(K62&gt;'Mode d''emploi'!$B$24,"À réclamer",IF(K62&lt;-'Mode d''emploi'!$B$24,"Moins cher","OK"))))</f>
        <v/>
      </c>
      <c r="N62" s="16" t="str">
        <f aca="false">IF(D62="","",TRIM(C62)&amp;"|"&amp;TRIM(D62))</f>
        <v/>
      </c>
    </row>
    <row r="63" customFormat="false" ht="15" hidden="false" customHeight="false" outlineLevel="0" collapsed="false">
      <c r="A63" s="15"/>
      <c r="B63" s="12"/>
      <c r="C63" s="12"/>
      <c r="D63" s="12"/>
      <c r="E63" s="12"/>
      <c r="F63" s="13"/>
      <c r="G63" s="12"/>
      <c r="H63" s="16" t="str">
        <f aca="false">IF(N63="","",IFERROR(INDEX('Prix négociés'!$C$5:$C$204,MATCH(N63,'Prix négociés'!$J$5:$J$204,0)),"Référence inconnue"))</f>
        <v/>
      </c>
      <c r="I63" s="14" t="str">
        <f aca="false">IF(N63="","",IFERROR(INDEX('Prix négociés'!$G$5:$G$204,MATCH(N63,'Prix négociés'!$J$5:$J$204,0)),""))</f>
        <v/>
      </c>
      <c r="J63" s="14" t="str">
        <f aca="false">IF(OR(I63="",F63=""),"",F63-I63)</f>
        <v/>
      </c>
      <c r="K63" s="17" t="str">
        <f aca="false">IF(OR(J63="",N(I63)=0),"",J63/I63)</f>
        <v/>
      </c>
      <c r="L63" s="14" t="str">
        <f aca="false">IF(J63="","",ROUND(J63*N(E63),2))</f>
        <v/>
      </c>
      <c r="M63" s="18" t="str">
        <f aca="false">IF(N63="","",IF(I63="","Prix inconnu",IF(K63&gt;'Mode d''emploi'!$B$24,"À réclamer",IF(K63&lt;-'Mode d''emploi'!$B$24,"Moins cher","OK"))))</f>
        <v/>
      </c>
      <c r="N63" s="16" t="str">
        <f aca="false">IF(D63="","",TRIM(C63)&amp;"|"&amp;TRIM(D63))</f>
        <v/>
      </c>
    </row>
    <row r="64" customFormat="false" ht="15" hidden="false" customHeight="false" outlineLevel="0" collapsed="false">
      <c r="A64" s="15"/>
      <c r="B64" s="12"/>
      <c r="C64" s="12"/>
      <c r="D64" s="12"/>
      <c r="E64" s="12"/>
      <c r="F64" s="13"/>
      <c r="G64" s="12"/>
      <c r="H64" s="16" t="str">
        <f aca="false">IF(N64="","",IFERROR(INDEX('Prix négociés'!$C$5:$C$204,MATCH(N64,'Prix négociés'!$J$5:$J$204,0)),"Référence inconnue"))</f>
        <v/>
      </c>
      <c r="I64" s="14" t="str">
        <f aca="false">IF(N64="","",IFERROR(INDEX('Prix négociés'!$G$5:$G$204,MATCH(N64,'Prix négociés'!$J$5:$J$204,0)),""))</f>
        <v/>
      </c>
      <c r="J64" s="14" t="str">
        <f aca="false">IF(OR(I64="",F64=""),"",F64-I64)</f>
        <v/>
      </c>
      <c r="K64" s="17" t="str">
        <f aca="false">IF(OR(J64="",N(I64)=0),"",J64/I64)</f>
        <v/>
      </c>
      <c r="L64" s="14" t="str">
        <f aca="false">IF(J64="","",ROUND(J64*N(E64),2))</f>
        <v/>
      </c>
      <c r="M64" s="18" t="str">
        <f aca="false">IF(N64="","",IF(I64="","Prix inconnu",IF(K64&gt;'Mode d''emploi'!$B$24,"À réclamer",IF(K64&lt;-'Mode d''emploi'!$B$24,"Moins cher","OK"))))</f>
        <v/>
      </c>
      <c r="N64" s="16" t="str">
        <f aca="false">IF(D64="","",TRIM(C64)&amp;"|"&amp;TRIM(D64))</f>
        <v/>
      </c>
    </row>
    <row r="65" customFormat="false" ht="15" hidden="false" customHeight="false" outlineLevel="0" collapsed="false">
      <c r="A65" s="15"/>
      <c r="B65" s="12"/>
      <c r="C65" s="12"/>
      <c r="D65" s="12"/>
      <c r="E65" s="12"/>
      <c r="F65" s="13"/>
      <c r="G65" s="12"/>
      <c r="H65" s="16" t="str">
        <f aca="false">IF(N65="","",IFERROR(INDEX('Prix négociés'!$C$5:$C$204,MATCH(N65,'Prix négociés'!$J$5:$J$204,0)),"Référence inconnue"))</f>
        <v/>
      </c>
      <c r="I65" s="14" t="str">
        <f aca="false">IF(N65="","",IFERROR(INDEX('Prix négociés'!$G$5:$G$204,MATCH(N65,'Prix négociés'!$J$5:$J$204,0)),""))</f>
        <v/>
      </c>
      <c r="J65" s="14" t="str">
        <f aca="false">IF(OR(I65="",F65=""),"",F65-I65)</f>
        <v/>
      </c>
      <c r="K65" s="17" t="str">
        <f aca="false">IF(OR(J65="",N(I65)=0),"",J65/I65)</f>
        <v/>
      </c>
      <c r="L65" s="14" t="str">
        <f aca="false">IF(J65="","",ROUND(J65*N(E65),2))</f>
        <v/>
      </c>
      <c r="M65" s="18" t="str">
        <f aca="false">IF(N65="","",IF(I65="","Prix inconnu",IF(K65&gt;'Mode d''emploi'!$B$24,"À réclamer",IF(K65&lt;-'Mode d''emploi'!$B$24,"Moins cher","OK"))))</f>
        <v/>
      </c>
      <c r="N65" s="16" t="str">
        <f aca="false">IF(D65="","",TRIM(C65)&amp;"|"&amp;TRIM(D65))</f>
        <v/>
      </c>
    </row>
    <row r="66" customFormat="false" ht="15" hidden="false" customHeight="false" outlineLevel="0" collapsed="false">
      <c r="A66" s="15"/>
      <c r="B66" s="12"/>
      <c r="C66" s="12"/>
      <c r="D66" s="12"/>
      <c r="E66" s="12"/>
      <c r="F66" s="13"/>
      <c r="G66" s="12"/>
      <c r="H66" s="16" t="str">
        <f aca="false">IF(N66="","",IFERROR(INDEX('Prix négociés'!$C$5:$C$204,MATCH(N66,'Prix négociés'!$J$5:$J$204,0)),"Référence inconnue"))</f>
        <v/>
      </c>
      <c r="I66" s="14" t="str">
        <f aca="false">IF(N66="","",IFERROR(INDEX('Prix négociés'!$G$5:$G$204,MATCH(N66,'Prix négociés'!$J$5:$J$204,0)),""))</f>
        <v/>
      </c>
      <c r="J66" s="14" t="str">
        <f aca="false">IF(OR(I66="",F66=""),"",F66-I66)</f>
        <v/>
      </c>
      <c r="K66" s="17" t="str">
        <f aca="false">IF(OR(J66="",N(I66)=0),"",J66/I66)</f>
        <v/>
      </c>
      <c r="L66" s="14" t="str">
        <f aca="false">IF(J66="","",ROUND(J66*N(E66),2))</f>
        <v/>
      </c>
      <c r="M66" s="18" t="str">
        <f aca="false">IF(N66="","",IF(I66="","Prix inconnu",IF(K66&gt;'Mode d''emploi'!$B$24,"À réclamer",IF(K66&lt;-'Mode d''emploi'!$B$24,"Moins cher","OK"))))</f>
        <v/>
      </c>
      <c r="N66" s="16" t="str">
        <f aca="false">IF(D66="","",TRIM(C66)&amp;"|"&amp;TRIM(D66))</f>
        <v/>
      </c>
    </row>
    <row r="67" customFormat="false" ht="15" hidden="false" customHeight="false" outlineLevel="0" collapsed="false">
      <c r="A67" s="15"/>
      <c r="B67" s="12"/>
      <c r="C67" s="12"/>
      <c r="D67" s="12"/>
      <c r="E67" s="12"/>
      <c r="F67" s="13"/>
      <c r="G67" s="12"/>
      <c r="H67" s="16" t="str">
        <f aca="false">IF(N67="","",IFERROR(INDEX('Prix négociés'!$C$5:$C$204,MATCH(N67,'Prix négociés'!$J$5:$J$204,0)),"Référence inconnue"))</f>
        <v/>
      </c>
      <c r="I67" s="14" t="str">
        <f aca="false">IF(N67="","",IFERROR(INDEX('Prix négociés'!$G$5:$G$204,MATCH(N67,'Prix négociés'!$J$5:$J$204,0)),""))</f>
        <v/>
      </c>
      <c r="J67" s="14" t="str">
        <f aca="false">IF(OR(I67="",F67=""),"",F67-I67)</f>
        <v/>
      </c>
      <c r="K67" s="17" t="str">
        <f aca="false">IF(OR(J67="",N(I67)=0),"",J67/I67)</f>
        <v/>
      </c>
      <c r="L67" s="14" t="str">
        <f aca="false">IF(J67="","",ROUND(J67*N(E67),2))</f>
        <v/>
      </c>
      <c r="M67" s="18" t="str">
        <f aca="false">IF(N67="","",IF(I67="","Prix inconnu",IF(K67&gt;'Mode d''emploi'!$B$24,"À réclamer",IF(K67&lt;-'Mode d''emploi'!$B$24,"Moins cher","OK"))))</f>
        <v/>
      </c>
      <c r="N67" s="16" t="str">
        <f aca="false">IF(D67="","",TRIM(C67)&amp;"|"&amp;TRIM(D67))</f>
        <v/>
      </c>
    </row>
    <row r="68" customFormat="false" ht="15" hidden="false" customHeight="false" outlineLevel="0" collapsed="false">
      <c r="A68" s="15"/>
      <c r="B68" s="12"/>
      <c r="C68" s="12"/>
      <c r="D68" s="12"/>
      <c r="E68" s="12"/>
      <c r="F68" s="13"/>
      <c r="G68" s="12"/>
      <c r="H68" s="16" t="str">
        <f aca="false">IF(N68="","",IFERROR(INDEX('Prix négociés'!$C$5:$C$204,MATCH(N68,'Prix négociés'!$J$5:$J$204,0)),"Référence inconnue"))</f>
        <v/>
      </c>
      <c r="I68" s="14" t="str">
        <f aca="false">IF(N68="","",IFERROR(INDEX('Prix négociés'!$G$5:$G$204,MATCH(N68,'Prix négociés'!$J$5:$J$204,0)),""))</f>
        <v/>
      </c>
      <c r="J68" s="14" t="str">
        <f aca="false">IF(OR(I68="",F68=""),"",F68-I68)</f>
        <v/>
      </c>
      <c r="K68" s="17" t="str">
        <f aca="false">IF(OR(J68="",N(I68)=0),"",J68/I68)</f>
        <v/>
      </c>
      <c r="L68" s="14" t="str">
        <f aca="false">IF(J68="","",ROUND(J68*N(E68),2))</f>
        <v/>
      </c>
      <c r="M68" s="18" t="str">
        <f aca="false">IF(N68="","",IF(I68="","Prix inconnu",IF(K68&gt;'Mode d''emploi'!$B$24,"À réclamer",IF(K68&lt;-'Mode d''emploi'!$B$24,"Moins cher","OK"))))</f>
        <v/>
      </c>
      <c r="N68" s="16" t="str">
        <f aca="false">IF(D68="","",TRIM(C68)&amp;"|"&amp;TRIM(D68))</f>
        <v/>
      </c>
    </row>
    <row r="69" customFormat="false" ht="15" hidden="false" customHeight="false" outlineLevel="0" collapsed="false">
      <c r="A69" s="15"/>
      <c r="B69" s="12"/>
      <c r="C69" s="12"/>
      <c r="D69" s="12"/>
      <c r="E69" s="12"/>
      <c r="F69" s="13"/>
      <c r="G69" s="12"/>
      <c r="H69" s="16" t="str">
        <f aca="false">IF(N69="","",IFERROR(INDEX('Prix négociés'!$C$5:$C$204,MATCH(N69,'Prix négociés'!$J$5:$J$204,0)),"Référence inconnue"))</f>
        <v/>
      </c>
      <c r="I69" s="14" t="str">
        <f aca="false">IF(N69="","",IFERROR(INDEX('Prix négociés'!$G$5:$G$204,MATCH(N69,'Prix négociés'!$J$5:$J$204,0)),""))</f>
        <v/>
      </c>
      <c r="J69" s="14" t="str">
        <f aca="false">IF(OR(I69="",F69=""),"",F69-I69)</f>
        <v/>
      </c>
      <c r="K69" s="17" t="str">
        <f aca="false">IF(OR(J69="",N(I69)=0),"",J69/I69)</f>
        <v/>
      </c>
      <c r="L69" s="14" t="str">
        <f aca="false">IF(J69="","",ROUND(J69*N(E69),2))</f>
        <v/>
      </c>
      <c r="M69" s="18" t="str">
        <f aca="false">IF(N69="","",IF(I69="","Prix inconnu",IF(K69&gt;'Mode d''emploi'!$B$24,"À réclamer",IF(K69&lt;-'Mode d''emploi'!$B$24,"Moins cher","OK"))))</f>
        <v/>
      </c>
      <c r="N69" s="16" t="str">
        <f aca="false">IF(D69="","",TRIM(C69)&amp;"|"&amp;TRIM(D69))</f>
        <v/>
      </c>
    </row>
    <row r="70" customFormat="false" ht="15" hidden="false" customHeight="false" outlineLevel="0" collapsed="false">
      <c r="A70" s="15"/>
      <c r="B70" s="12"/>
      <c r="C70" s="12"/>
      <c r="D70" s="12"/>
      <c r="E70" s="12"/>
      <c r="F70" s="13"/>
      <c r="G70" s="12"/>
      <c r="H70" s="16" t="str">
        <f aca="false">IF(N70="","",IFERROR(INDEX('Prix négociés'!$C$5:$C$204,MATCH(N70,'Prix négociés'!$J$5:$J$204,0)),"Référence inconnue"))</f>
        <v/>
      </c>
      <c r="I70" s="14" t="str">
        <f aca="false">IF(N70="","",IFERROR(INDEX('Prix négociés'!$G$5:$G$204,MATCH(N70,'Prix négociés'!$J$5:$J$204,0)),""))</f>
        <v/>
      </c>
      <c r="J70" s="14" t="str">
        <f aca="false">IF(OR(I70="",F70=""),"",F70-I70)</f>
        <v/>
      </c>
      <c r="K70" s="17" t="str">
        <f aca="false">IF(OR(J70="",N(I70)=0),"",J70/I70)</f>
        <v/>
      </c>
      <c r="L70" s="14" t="str">
        <f aca="false">IF(J70="","",ROUND(J70*N(E70),2))</f>
        <v/>
      </c>
      <c r="M70" s="18" t="str">
        <f aca="false">IF(N70="","",IF(I70="","Prix inconnu",IF(K70&gt;'Mode d''emploi'!$B$24,"À réclamer",IF(K70&lt;-'Mode d''emploi'!$B$24,"Moins cher","OK"))))</f>
        <v/>
      </c>
      <c r="N70" s="16" t="str">
        <f aca="false">IF(D70="","",TRIM(C70)&amp;"|"&amp;TRIM(D70))</f>
        <v/>
      </c>
    </row>
    <row r="71" customFormat="false" ht="15" hidden="false" customHeight="false" outlineLevel="0" collapsed="false">
      <c r="A71" s="15"/>
      <c r="B71" s="12"/>
      <c r="C71" s="12"/>
      <c r="D71" s="12"/>
      <c r="E71" s="12"/>
      <c r="F71" s="13"/>
      <c r="G71" s="12"/>
      <c r="H71" s="16" t="str">
        <f aca="false">IF(N71="","",IFERROR(INDEX('Prix négociés'!$C$5:$C$204,MATCH(N71,'Prix négociés'!$J$5:$J$204,0)),"Référence inconnue"))</f>
        <v/>
      </c>
      <c r="I71" s="14" t="str">
        <f aca="false">IF(N71="","",IFERROR(INDEX('Prix négociés'!$G$5:$G$204,MATCH(N71,'Prix négociés'!$J$5:$J$204,0)),""))</f>
        <v/>
      </c>
      <c r="J71" s="14" t="str">
        <f aca="false">IF(OR(I71="",F71=""),"",F71-I71)</f>
        <v/>
      </c>
      <c r="K71" s="17" t="str">
        <f aca="false">IF(OR(J71="",N(I71)=0),"",J71/I71)</f>
        <v/>
      </c>
      <c r="L71" s="14" t="str">
        <f aca="false">IF(J71="","",ROUND(J71*N(E71),2))</f>
        <v/>
      </c>
      <c r="M71" s="18" t="str">
        <f aca="false">IF(N71="","",IF(I71="","Prix inconnu",IF(K71&gt;'Mode d''emploi'!$B$24,"À réclamer",IF(K71&lt;-'Mode d''emploi'!$B$24,"Moins cher","OK"))))</f>
        <v/>
      </c>
      <c r="N71" s="16" t="str">
        <f aca="false">IF(D71="","",TRIM(C71)&amp;"|"&amp;TRIM(D71))</f>
        <v/>
      </c>
    </row>
    <row r="72" customFormat="false" ht="15" hidden="false" customHeight="false" outlineLevel="0" collapsed="false">
      <c r="A72" s="15"/>
      <c r="B72" s="12"/>
      <c r="C72" s="12"/>
      <c r="D72" s="12"/>
      <c r="E72" s="12"/>
      <c r="F72" s="13"/>
      <c r="G72" s="12"/>
      <c r="H72" s="16" t="str">
        <f aca="false">IF(N72="","",IFERROR(INDEX('Prix négociés'!$C$5:$C$204,MATCH(N72,'Prix négociés'!$J$5:$J$204,0)),"Référence inconnue"))</f>
        <v/>
      </c>
      <c r="I72" s="14" t="str">
        <f aca="false">IF(N72="","",IFERROR(INDEX('Prix négociés'!$G$5:$G$204,MATCH(N72,'Prix négociés'!$J$5:$J$204,0)),""))</f>
        <v/>
      </c>
      <c r="J72" s="14" t="str">
        <f aca="false">IF(OR(I72="",F72=""),"",F72-I72)</f>
        <v/>
      </c>
      <c r="K72" s="17" t="str">
        <f aca="false">IF(OR(J72="",N(I72)=0),"",J72/I72)</f>
        <v/>
      </c>
      <c r="L72" s="14" t="str">
        <f aca="false">IF(J72="","",ROUND(J72*N(E72),2))</f>
        <v/>
      </c>
      <c r="M72" s="18" t="str">
        <f aca="false">IF(N72="","",IF(I72="","Prix inconnu",IF(K72&gt;'Mode d''emploi'!$B$24,"À réclamer",IF(K72&lt;-'Mode d''emploi'!$B$24,"Moins cher","OK"))))</f>
        <v/>
      </c>
      <c r="N72" s="16" t="str">
        <f aca="false">IF(D72="","",TRIM(C72)&amp;"|"&amp;TRIM(D72))</f>
        <v/>
      </c>
    </row>
    <row r="73" customFormat="false" ht="15" hidden="false" customHeight="false" outlineLevel="0" collapsed="false">
      <c r="A73" s="15"/>
      <c r="B73" s="12"/>
      <c r="C73" s="12"/>
      <c r="D73" s="12"/>
      <c r="E73" s="12"/>
      <c r="F73" s="13"/>
      <c r="G73" s="12"/>
      <c r="H73" s="16" t="str">
        <f aca="false">IF(N73="","",IFERROR(INDEX('Prix négociés'!$C$5:$C$204,MATCH(N73,'Prix négociés'!$J$5:$J$204,0)),"Référence inconnue"))</f>
        <v/>
      </c>
      <c r="I73" s="14" t="str">
        <f aca="false">IF(N73="","",IFERROR(INDEX('Prix négociés'!$G$5:$G$204,MATCH(N73,'Prix négociés'!$J$5:$J$204,0)),""))</f>
        <v/>
      </c>
      <c r="J73" s="14" t="str">
        <f aca="false">IF(OR(I73="",F73=""),"",F73-I73)</f>
        <v/>
      </c>
      <c r="K73" s="17" t="str">
        <f aca="false">IF(OR(J73="",N(I73)=0),"",J73/I73)</f>
        <v/>
      </c>
      <c r="L73" s="14" t="str">
        <f aca="false">IF(J73="","",ROUND(J73*N(E73),2))</f>
        <v/>
      </c>
      <c r="M73" s="18" t="str">
        <f aca="false">IF(N73="","",IF(I73="","Prix inconnu",IF(K73&gt;'Mode d''emploi'!$B$24,"À réclamer",IF(K73&lt;-'Mode d''emploi'!$B$24,"Moins cher","OK"))))</f>
        <v/>
      </c>
      <c r="N73" s="16" t="str">
        <f aca="false">IF(D73="","",TRIM(C73)&amp;"|"&amp;TRIM(D73))</f>
        <v/>
      </c>
    </row>
    <row r="74" customFormat="false" ht="15" hidden="false" customHeight="false" outlineLevel="0" collapsed="false">
      <c r="A74" s="15"/>
      <c r="B74" s="12"/>
      <c r="C74" s="12"/>
      <c r="D74" s="12"/>
      <c r="E74" s="12"/>
      <c r="F74" s="13"/>
      <c r="G74" s="12"/>
      <c r="H74" s="16" t="str">
        <f aca="false">IF(N74="","",IFERROR(INDEX('Prix négociés'!$C$5:$C$204,MATCH(N74,'Prix négociés'!$J$5:$J$204,0)),"Référence inconnue"))</f>
        <v/>
      </c>
      <c r="I74" s="14" t="str">
        <f aca="false">IF(N74="","",IFERROR(INDEX('Prix négociés'!$G$5:$G$204,MATCH(N74,'Prix négociés'!$J$5:$J$204,0)),""))</f>
        <v/>
      </c>
      <c r="J74" s="14" t="str">
        <f aca="false">IF(OR(I74="",F74=""),"",F74-I74)</f>
        <v/>
      </c>
      <c r="K74" s="17" t="str">
        <f aca="false">IF(OR(J74="",N(I74)=0),"",J74/I74)</f>
        <v/>
      </c>
      <c r="L74" s="14" t="str">
        <f aca="false">IF(J74="","",ROUND(J74*N(E74),2))</f>
        <v/>
      </c>
      <c r="M74" s="18" t="str">
        <f aca="false">IF(N74="","",IF(I74="","Prix inconnu",IF(K74&gt;'Mode d''emploi'!$B$24,"À réclamer",IF(K74&lt;-'Mode d''emploi'!$B$24,"Moins cher","OK"))))</f>
        <v/>
      </c>
      <c r="N74" s="16" t="str">
        <f aca="false">IF(D74="","",TRIM(C74)&amp;"|"&amp;TRIM(D74))</f>
        <v/>
      </c>
    </row>
    <row r="75" customFormat="false" ht="15" hidden="false" customHeight="false" outlineLevel="0" collapsed="false">
      <c r="A75" s="15"/>
      <c r="B75" s="12"/>
      <c r="C75" s="12"/>
      <c r="D75" s="12"/>
      <c r="E75" s="12"/>
      <c r="F75" s="13"/>
      <c r="G75" s="12"/>
      <c r="H75" s="16" t="str">
        <f aca="false">IF(N75="","",IFERROR(INDEX('Prix négociés'!$C$5:$C$204,MATCH(N75,'Prix négociés'!$J$5:$J$204,0)),"Référence inconnue"))</f>
        <v/>
      </c>
      <c r="I75" s="14" t="str">
        <f aca="false">IF(N75="","",IFERROR(INDEX('Prix négociés'!$G$5:$G$204,MATCH(N75,'Prix négociés'!$J$5:$J$204,0)),""))</f>
        <v/>
      </c>
      <c r="J75" s="14" t="str">
        <f aca="false">IF(OR(I75="",F75=""),"",F75-I75)</f>
        <v/>
      </c>
      <c r="K75" s="17" t="str">
        <f aca="false">IF(OR(J75="",N(I75)=0),"",J75/I75)</f>
        <v/>
      </c>
      <c r="L75" s="14" t="str">
        <f aca="false">IF(J75="","",ROUND(J75*N(E75),2))</f>
        <v/>
      </c>
      <c r="M75" s="18" t="str">
        <f aca="false">IF(N75="","",IF(I75="","Prix inconnu",IF(K75&gt;'Mode d''emploi'!$B$24,"À réclamer",IF(K75&lt;-'Mode d''emploi'!$B$24,"Moins cher","OK"))))</f>
        <v/>
      </c>
      <c r="N75" s="16" t="str">
        <f aca="false">IF(D75="","",TRIM(C75)&amp;"|"&amp;TRIM(D75))</f>
        <v/>
      </c>
    </row>
    <row r="76" customFormat="false" ht="15" hidden="false" customHeight="false" outlineLevel="0" collapsed="false">
      <c r="A76" s="15"/>
      <c r="B76" s="12"/>
      <c r="C76" s="12"/>
      <c r="D76" s="12"/>
      <c r="E76" s="12"/>
      <c r="F76" s="13"/>
      <c r="G76" s="12"/>
      <c r="H76" s="16" t="str">
        <f aca="false">IF(N76="","",IFERROR(INDEX('Prix négociés'!$C$5:$C$204,MATCH(N76,'Prix négociés'!$J$5:$J$204,0)),"Référence inconnue"))</f>
        <v/>
      </c>
      <c r="I76" s="14" t="str">
        <f aca="false">IF(N76="","",IFERROR(INDEX('Prix négociés'!$G$5:$G$204,MATCH(N76,'Prix négociés'!$J$5:$J$204,0)),""))</f>
        <v/>
      </c>
      <c r="J76" s="14" t="str">
        <f aca="false">IF(OR(I76="",F76=""),"",F76-I76)</f>
        <v/>
      </c>
      <c r="K76" s="17" t="str">
        <f aca="false">IF(OR(J76="",N(I76)=0),"",J76/I76)</f>
        <v/>
      </c>
      <c r="L76" s="14" t="str">
        <f aca="false">IF(J76="","",ROUND(J76*N(E76),2))</f>
        <v/>
      </c>
      <c r="M76" s="18" t="str">
        <f aca="false">IF(N76="","",IF(I76="","Prix inconnu",IF(K76&gt;'Mode d''emploi'!$B$24,"À réclamer",IF(K76&lt;-'Mode d''emploi'!$B$24,"Moins cher","OK"))))</f>
        <v/>
      </c>
      <c r="N76" s="16" t="str">
        <f aca="false">IF(D76="","",TRIM(C76)&amp;"|"&amp;TRIM(D76))</f>
        <v/>
      </c>
    </row>
    <row r="77" customFormat="false" ht="15" hidden="false" customHeight="false" outlineLevel="0" collapsed="false">
      <c r="A77" s="15"/>
      <c r="B77" s="12"/>
      <c r="C77" s="12"/>
      <c r="D77" s="12"/>
      <c r="E77" s="12"/>
      <c r="F77" s="13"/>
      <c r="G77" s="12"/>
      <c r="H77" s="16" t="str">
        <f aca="false">IF(N77="","",IFERROR(INDEX('Prix négociés'!$C$5:$C$204,MATCH(N77,'Prix négociés'!$J$5:$J$204,0)),"Référence inconnue"))</f>
        <v/>
      </c>
      <c r="I77" s="14" t="str">
        <f aca="false">IF(N77="","",IFERROR(INDEX('Prix négociés'!$G$5:$G$204,MATCH(N77,'Prix négociés'!$J$5:$J$204,0)),""))</f>
        <v/>
      </c>
      <c r="J77" s="14" t="str">
        <f aca="false">IF(OR(I77="",F77=""),"",F77-I77)</f>
        <v/>
      </c>
      <c r="K77" s="17" t="str">
        <f aca="false">IF(OR(J77="",N(I77)=0),"",J77/I77)</f>
        <v/>
      </c>
      <c r="L77" s="14" t="str">
        <f aca="false">IF(J77="","",ROUND(J77*N(E77),2))</f>
        <v/>
      </c>
      <c r="M77" s="18" t="str">
        <f aca="false">IF(N77="","",IF(I77="","Prix inconnu",IF(K77&gt;'Mode d''emploi'!$B$24,"À réclamer",IF(K77&lt;-'Mode d''emploi'!$B$24,"Moins cher","OK"))))</f>
        <v/>
      </c>
      <c r="N77" s="16" t="str">
        <f aca="false">IF(D77="","",TRIM(C77)&amp;"|"&amp;TRIM(D77))</f>
        <v/>
      </c>
    </row>
    <row r="78" customFormat="false" ht="15" hidden="false" customHeight="false" outlineLevel="0" collapsed="false">
      <c r="A78" s="15"/>
      <c r="B78" s="12"/>
      <c r="C78" s="12"/>
      <c r="D78" s="12"/>
      <c r="E78" s="12"/>
      <c r="F78" s="13"/>
      <c r="G78" s="12"/>
      <c r="H78" s="16" t="str">
        <f aca="false">IF(N78="","",IFERROR(INDEX('Prix négociés'!$C$5:$C$204,MATCH(N78,'Prix négociés'!$J$5:$J$204,0)),"Référence inconnue"))</f>
        <v/>
      </c>
      <c r="I78" s="14" t="str">
        <f aca="false">IF(N78="","",IFERROR(INDEX('Prix négociés'!$G$5:$G$204,MATCH(N78,'Prix négociés'!$J$5:$J$204,0)),""))</f>
        <v/>
      </c>
      <c r="J78" s="14" t="str">
        <f aca="false">IF(OR(I78="",F78=""),"",F78-I78)</f>
        <v/>
      </c>
      <c r="K78" s="17" t="str">
        <f aca="false">IF(OR(J78="",N(I78)=0),"",J78/I78)</f>
        <v/>
      </c>
      <c r="L78" s="14" t="str">
        <f aca="false">IF(J78="","",ROUND(J78*N(E78),2))</f>
        <v/>
      </c>
      <c r="M78" s="18" t="str">
        <f aca="false">IF(N78="","",IF(I78="","Prix inconnu",IF(K78&gt;'Mode d''emploi'!$B$24,"À réclamer",IF(K78&lt;-'Mode d''emploi'!$B$24,"Moins cher","OK"))))</f>
        <v/>
      </c>
      <c r="N78" s="16" t="str">
        <f aca="false">IF(D78="","",TRIM(C78)&amp;"|"&amp;TRIM(D78))</f>
        <v/>
      </c>
    </row>
    <row r="79" customFormat="false" ht="15" hidden="false" customHeight="false" outlineLevel="0" collapsed="false">
      <c r="A79" s="15"/>
      <c r="B79" s="12"/>
      <c r="C79" s="12"/>
      <c r="D79" s="12"/>
      <c r="E79" s="12"/>
      <c r="F79" s="13"/>
      <c r="G79" s="12"/>
      <c r="H79" s="16" t="str">
        <f aca="false">IF(N79="","",IFERROR(INDEX('Prix négociés'!$C$5:$C$204,MATCH(N79,'Prix négociés'!$J$5:$J$204,0)),"Référence inconnue"))</f>
        <v/>
      </c>
      <c r="I79" s="14" t="str">
        <f aca="false">IF(N79="","",IFERROR(INDEX('Prix négociés'!$G$5:$G$204,MATCH(N79,'Prix négociés'!$J$5:$J$204,0)),""))</f>
        <v/>
      </c>
      <c r="J79" s="14" t="str">
        <f aca="false">IF(OR(I79="",F79=""),"",F79-I79)</f>
        <v/>
      </c>
      <c r="K79" s="17" t="str">
        <f aca="false">IF(OR(J79="",N(I79)=0),"",J79/I79)</f>
        <v/>
      </c>
      <c r="L79" s="14" t="str">
        <f aca="false">IF(J79="","",ROUND(J79*N(E79),2))</f>
        <v/>
      </c>
      <c r="M79" s="18" t="str">
        <f aca="false">IF(N79="","",IF(I79="","Prix inconnu",IF(K79&gt;'Mode d''emploi'!$B$24,"À réclamer",IF(K79&lt;-'Mode d''emploi'!$B$24,"Moins cher","OK"))))</f>
        <v/>
      </c>
      <c r="N79" s="16" t="str">
        <f aca="false">IF(D79="","",TRIM(C79)&amp;"|"&amp;TRIM(D79))</f>
        <v/>
      </c>
    </row>
    <row r="80" customFormat="false" ht="15" hidden="false" customHeight="false" outlineLevel="0" collapsed="false">
      <c r="A80" s="15"/>
      <c r="B80" s="12"/>
      <c r="C80" s="12"/>
      <c r="D80" s="12"/>
      <c r="E80" s="12"/>
      <c r="F80" s="13"/>
      <c r="G80" s="12"/>
      <c r="H80" s="16" t="str">
        <f aca="false">IF(N80="","",IFERROR(INDEX('Prix négociés'!$C$5:$C$204,MATCH(N80,'Prix négociés'!$J$5:$J$204,0)),"Référence inconnue"))</f>
        <v/>
      </c>
      <c r="I80" s="14" t="str">
        <f aca="false">IF(N80="","",IFERROR(INDEX('Prix négociés'!$G$5:$G$204,MATCH(N80,'Prix négociés'!$J$5:$J$204,0)),""))</f>
        <v/>
      </c>
      <c r="J80" s="14" t="str">
        <f aca="false">IF(OR(I80="",F80=""),"",F80-I80)</f>
        <v/>
      </c>
      <c r="K80" s="17" t="str">
        <f aca="false">IF(OR(J80="",N(I80)=0),"",J80/I80)</f>
        <v/>
      </c>
      <c r="L80" s="14" t="str">
        <f aca="false">IF(J80="","",ROUND(J80*N(E80),2))</f>
        <v/>
      </c>
      <c r="M80" s="18" t="str">
        <f aca="false">IF(N80="","",IF(I80="","Prix inconnu",IF(K80&gt;'Mode d''emploi'!$B$24,"À réclamer",IF(K80&lt;-'Mode d''emploi'!$B$24,"Moins cher","OK"))))</f>
        <v/>
      </c>
      <c r="N80" s="16" t="str">
        <f aca="false">IF(D80="","",TRIM(C80)&amp;"|"&amp;TRIM(D80))</f>
        <v/>
      </c>
    </row>
    <row r="81" customFormat="false" ht="15" hidden="false" customHeight="false" outlineLevel="0" collapsed="false">
      <c r="A81" s="15"/>
      <c r="B81" s="12"/>
      <c r="C81" s="12"/>
      <c r="D81" s="12"/>
      <c r="E81" s="12"/>
      <c r="F81" s="13"/>
      <c r="G81" s="12"/>
      <c r="H81" s="16" t="str">
        <f aca="false">IF(N81="","",IFERROR(INDEX('Prix négociés'!$C$5:$C$204,MATCH(N81,'Prix négociés'!$J$5:$J$204,0)),"Référence inconnue"))</f>
        <v/>
      </c>
      <c r="I81" s="14" t="str">
        <f aca="false">IF(N81="","",IFERROR(INDEX('Prix négociés'!$G$5:$G$204,MATCH(N81,'Prix négociés'!$J$5:$J$204,0)),""))</f>
        <v/>
      </c>
      <c r="J81" s="14" t="str">
        <f aca="false">IF(OR(I81="",F81=""),"",F81-I81)</f>
        <v/>
      </c>
      <c r="K81" s="17" t="str">
        <f aca="false">IF(OR(J81="",N(I81)=0),"",J81/I81)</f>
        <v/>
      </c>
      <c r="L81" s="14" t="str">
        <f aca="false">IF(J81="","",ROUND(J81*N(E81),2))</f>
        <v/>
      </c>
      <c r="M81" s="18" t="str">
        <f aca="false">IF(N81="","",IF(I81="","Prix inconnu",IF(K81&gt;'Mode d''emploi'!$B$24,"À réclamer",IF(K81&lt;-'Mode d''emploi'!$B$24,"Moins cher","OK"))))</f>
        <v/>
      </c>
      <c r="N81" s="16" t="str">
        <f aca="false">IF(D81="","",TRIM(C81)&amp;"|"&amp;TRIM(D81))</f>
        <v/>
      </c>
    </row>
    <row r="82" customFormat="false" ht="15" hidden="false" customHeight="false" outlineLevel="0" collapsed="false">
      <c r="A82" s="15"/>
      <c r="B82" s="12"/>
      <c r="C82" s="12"/>
      <c r="D82" s="12"/>
      <c r="E82" s="12"/>
      <c r="F82" s="13"/>
      <c r="G82" s="12"/>
      <c r="H82" s="16" t="str">
        <f aca="false">IF(N82="","",IFERROR(INDEX('Prix négociés'!$C$5:$C$204,MATCH(N82,'Prix négociés'!$J$5:$J$204,0)),"Référence inconnue"))</f>
        <v/>
      </c>
      <c r="I82" s="14" t="str">
        <f aca="false">IF(N82="","",IFERROR(INDEX('Prix négociés'!$G$5:$G$204,MATCH(N82,'Prix négociés'!$J$5:$J$204,0)),""))</f>
        <v/>
      </c>
      <c r="J82" s="14" t="str">
        <f aca="false">IF(OR(I82="",F82=""),"",F82-I82)</f>
        <v/>
      </c>
      <c r="K82" s="17" t="str">
        <f aca="false">IF(OR(J82="",N(I82)=0),"",J82/I82)</f>
        <v/>
      </c>
      <c r="L82" s="14" t="str">
        <f aca="false">IF(J82="","",ROUND(J82*N(E82),2))</f>
        <v/>
      </c>
      <c r="M82" s="18" t="str">
        <f aca="false">IF(N82="","",IF(I82="","Prix inconnu",IF(K82&gt;'Mode d''emploi'!$B$24,"À réclamer",IF(K82&lt;-'Mode d''emploi'!$B$24,"Moins cher","OK"))))</f>
        <v/>
      </c>
      <c r="N82" s="16" t="str">
        <f aca="false">IF(D82="","",TRIM(C82)&amp;"|"&amp;TRIM(D82))</f>
        <v/>
      </c>
    </row>
    <row r="83" customFormat="false" ht="15" hidden="false" customHeight="false" outlineLevel="0" collapsed="false">
      <c r="A83" s="15"/>
      <c r="B83" s="12"/>
      <c r="C83" s="12"/>
      <c r="D83" s="12"/>
      <c r="E83" s="12"/>
      <c r="F83" s="13"/>
      <c r="G83" s="12"/>
      <c r="H83" s="16" t="str">
        <f aca="false">IF(N83="","",IFERROR(INDEX('Prix négociés'!$C$5:$C$204,MATCH(N83,'Prix négociés'!$J$5:$J$204,0)),"Référence inconnue"))</f>
        <v/>
      </c>
      <c r="I83" s="14" t="str">
        <f aca="false">IF(N83="","",IFERROR(INDEX('Prix négociés'!$G$5:$G$204,MATCH(N83,'Prix négociés'!$J$5:$J$204,0)),""))</f>
        <v/>
      </c>
      <c r="J83" s="14" t="str">
        <f aca="false">IF(OR(I83="",F83=""),"",F83-I83)</f>
        <v/>
      </c>
      <c r="K83" s="17" t="str">
        <f aca="false">IF(OR(J83="",N(I83)=0),"",J83/I83)</f>
        <v/>
      </c>
      <c r="L83" s="14" t="str">
        <f aca="false">IF(J83="","",ROUND(J83*N(E83),2))</f>
        <v/>
      </c>
      <c r="M83" s="18" t="str">
        <f aca="false">IF(N83="","",IF(I83="","Prix inconnu",IF(K83&gt;'Mode d''emploi'!$B$24,"À réclamer",IF(K83&lt;-'Mode d''emploi'!$B$24,"Moins cher","OK"))))</f>
        <v/>
      </c>
      <c r="N83" s="16" t="str">
        <f aca="false">IF(D83="","",TRIM(C83)&amp;"|"&amp;TRIM(D83))</f>
        <v/>
      </c>
    </row>
    <row r="84" customFormat="false" ht="15" hidden="false" customHeight="false" outlineLevel="0" collapsed="false">
      <c r="A84" s="15"/>
      <c r="B84" s="12"/>
      <c r="C84" s="12"/>
      <c r="D84" s="12"/>
      <c r="E84" s="12"/>
      <c r="F84" s="13"/>
      <c r="G84" s="12"/>
      <c r="H84" s="16" t="str">
        <f aca="false">IF(N84="","",IFERROR(INDEX('Prix négociés'!$C$5:$C$204,MATCH(N84,'Prix négociés'!$J$5:$J$204,0)),"Référence inconnue"))</f>
        <v/>
      </c>
      <c r="I84" s="14" t="str">
        <f aca="false">IF(N84="","",IFERROR(INDEX('Prix négociés'!$G$5:$G$204,MATCH(N84,'Prix négociés'!$J$5:$J$204,0)),""))</f>
        <v/>
      </c>
      <c r="J84" s="14" t="str">
        <f aca="false">IF(OR(I84="",F84=""),"",F84-I84)</f>
        <v/>
      </c>
      <c r="K84" s="17" t="str">
        <f aca="false">IF(OR(J84="",N(I84)=0),"",J84/I84)</f>
        <v/>
      </c>
      <c r="L84" s="14" t="str">
        <f aca="false">IF(J84="","",ROUND(J84*N(E84),2))</f>
        <v/>
      </c>
      <c r="M84" s="18" t="str">
        <f aca="false">IF(N84="","",IF(I84="","Prix inconnu",IF(K84&gt;'Mode d''emploi'!$B$24,"À réclamer",IF(K84&lt;-'Mode d''emploi'!$B$24,"Moins cher","OK"))))</f>
        <v/>
      </c>
      <c r="N84" s="16" t="str">
        <f aca="false">IF(D84="","",TRIM(C84)&amp;"|"&amp;TRIM(D84))</f>
        <v/>
      </c>
    </row>
    <row r="85" customFormat="false" ht="15" hidden="false" customHeight="false" outlineLevel="0" collapsed="false">
      <c r="A85" s="15"/>
      <c r="B85" s="12"/>
      <c r="C85" s="12"/>
      <c r="D85" s="12"/>
      <c r="E85" s="12"/>
      <c r="F85" s="13"/>
      <c r="G85" s="12"/>
      <c r="H85" s="16" t="str">
        <f aca="false">IF(N85="","",IFERROR(INDEX('Prix négociés'!$C$5:$C$204,MATCH(N85,'Prix négociés'!$J$5:$J$204,0)),"Référence inconnue"))</f>
        <v/>
      </c>
      <c r="I85" s="14" t="str">
        <f aca="false">IF(N85="","",IFERROR(INDEX('Prix négociés'!$G$5:$G$204,MATCH(N85,'Prix négociés'!$J$5:$J$204,0)),""))</f>
        <v/>
      </c>
      <c r="J85" s="14" t="str">
        <f aca="false">IF(OR(I85="",F85=""),"",F85-I85)</f>
        <v/>
      </c>
      <c r="K85" s="17" t="str">
        <f aca="false">IF(OR(J85="",N(I85)=0),"",J85/I85)</f>
        <v/>
      </c>
      <c r="L85" s="14" t="str">
        <f aca="false">IF(J85="","",ROUND(J85*N(E85),2))</f>
        <v/>
      </c>
      <c r="M85" s="18" t="str">
        <f aca="false">IF(N85="","",IF(I85="","Prix inconnu",IF(K85&gt;'Mode d''emploi'!$B$24,"À réclamer",IF(K85&lt;-'Mode d''emploi'!$B$24,"Moins cher","OK"))))</f>
        <v/>
      </c>
      <c r="N85" s="16" t="str">
        <f aca="false">IF(D85="","",TRIM(C85)&amp;"|"&amp;TRIM(D85))</f>
        <v/>
      </c>
    </row>
    <row r="86" customFormat="false" ht="15" hidden="false" customHeight="false" outlineLevel="0" collapsed="false">
      <c r="A86" s="15"/>
      <c r="B86" s="12"/>
      <c r="C86" s="12"/>
      <c r="D86" s="12"/>
      <c r="E86" s="12"/>
      <c r="F86" s="13"/>
      <c r="G86" s="12"/>
      <c r="H86" s="16" t="str">
        <f aca="false">IF(N86="","",IFERROR(INDEX('Prix négociés'!$C$5:$C$204,MATCH(N86,'Prix négociés'!$J$5:$J$204,0)),"Référence inconnue"))</f>
        <v/>
      </c>
      <c r="I86" s="14" t="str">
        <f aca="false">IF(N86="","",IFERROR(INDEX('Prix négociés'!$G$5:$G$204,MATCH(N86,'Prix négociés'!$J$5:$J$204,0)),""))</f>
        <v/>
      </c>
      <c r="J86" s="14" t="str">
        <f aca="false">IF(OR(I86="",F86=""),"",F86-I86)</f>
        <v/>
      </c>
      <c r="K86" s="17" t="str">
        <f aca="false">IF(OR(J86="",N(I86)=0),"",J86/I86)</f>
        <v/>
      </c>
      <c r="L86" s="14" t="str">
        <f aca="false">IF(J86="","",ROUND(J86*N(E86),2))</f>
        <v/>
      </c>
      <c r="M86" s="18" t="str">
        <f aca="false">IF(N86="","",IF(I86="","Prix inconnu",IF(K86&gt;'Mode d''emploi'!$B$24,"À réclamer",IF(K86&lt;-'Mode d''emploi'!$B$24,"Moins cher","OK"))))</f>
        <v/>
      </c>
      <c r="N86" s="16" t="str">
        <f aca="false">IF(D86="","",TRIM(C86)&amp;"|"&amp;TRIM(D86))</f>
        <v/>
      </c>
    </row>
    <row r="87" customFormat="false" ht="15" hidden="false" customHeight="false" outlineLevel="0" collapsed="false">
      <c r="A87" s="15"/>
      <c r="B87" s="12"/>
      <c r="C87" s="12"/>
      <c r="D87" s="12"/>
      <c r="E87" s="12"/>
      <c r="F87" s="13"/>
      <c r="G87" s="12"/>
      <c r="H87" s="16" t="str">
        <f aca="false">IF(N87="","",IFERROR(INDEX('Prix négociés'!$C$5:$C$204,MATCH(N87,'Prix négociés'!$J$5:$J$204,0)),"Référence inconnue"))</f>
        <v/>
      </c>
      <c r="I87" s="14" t="str">
        <f aca="false">IF(N87="","",IFERROR(INDEX('Prix négociés'!$G$5:$G$204,MATCH(N87,'Prix négociés'!$J$5:$J$204,0)),""))</f>
        <v/>
      </c>
      <c r="J87" s="14" t="str">
        <f aca="false">IF(OR(I87="",F87=""),"",F87-I87)</f>
        <v/>
      </c>
      <c r="K87" s="17" t="str">
        <f aca="false">IF(OR(J87="",N(I87)=0),"",J87/I87)</f>
        <v/>
      </c>
      <c r="L87" s="14" t="str">
        <f aca="false">IF(J87="","",ROUND(J87*N(E87),2))</f>
        <v/>
      </c>
      <c r="M87" s="18" t="str">
        <f aca="false">IF(N87="","",IF(I87="","Prix inconnu",IF(K87&gt;'Mode d''emploi'!$B$24,"À réclamer",IF(K87&lt;-'Mode d''emploi'!$B$24,"Moins cher","OK"))))</f>
        <v/>
      </c>
      <c r="N87" s="16" t="str">
        <f aca="false">IF(D87="","",TRIM(C87)&amp;"|"&amp;TRIM(D87))</f>
        <v/>
      </c>
    </row>
    <row r="88" customFormat="false" ht="15" hidden="false" customHeight="false" outlineLevel="0" collapsed="false">
      <c r="A88" s="15"/>
      <c r="B88" s="12"/>
      <c r="C88" s="12"/>
      <c r="D88" s="12"/>
      <c r="E88" s="12"/>
      <c r="F88" s="13"/>
      <c r="G88" s="12"/>
      <c r="H88" s="16" t="str">
        <f aca="false">IF(N88="","",IFERROR(INDEX('Prix négociés'!$C$5:$C$204,MATCH(N88,'Prix négociés'!$J$5:$J$204,0)),"Référence inconnue"))</f>
        <v/>
      </c>
      <c r="I88" s="14" t="str">
        <f aca="false">IF(N88="","",IFERROR(INDEX('Prix négociés'!$G$5:$G$204,MATCH(N88,'Prix négociés'!$J$5:$J$204,0)),""))</f>
        <v/>
      </c>
      <c r="J88" s="14" t="str">
        <f aca="false">IF(OR(I88="",F88=""),"",F88-I88)</f>
        <v/>
      </c>
      <c r="K88" s="17" t="str">
        <f aca="false">IF(OR(J88="",N(I88)=0),"",J88/I88)</f>
        <v/>
      </c>
      <c r="L88" s="14" t="str">
        <f aca="false">IF(J88="","",ROUND(J88*N(E88),2))</f>
        <v/>
      </c>
      <c r="M88" s="18" t="str">
        <f aca="false">IF(N88="","",IF(I88="","Prix inconnu",IF(K88&gt;'Mode d''emploi'!$B$24,"À réclamer",IF(K88&lt;-'Mode d''emploi'!$B$24,"Moins cher","OK"))))</f>
        <v/>
      </c>
      <c r="N88" s="16" t="str">
        <f aca="false">IF(D88="","",TRIM(C88)&amp;"|"&amp;TRIM(D88))</f>
        <v/>
      </c>
    </row>
    <row r="89" customFormat="false" ht="15" hidden="false" customHeight="false" outlineLevel="0" collapsed="false">
      <c r="A89" s="15"/>
      <c r="B89" s="12"/>
      <c r="C89" s="12"/>
      <c r="D89" s="12"/>
      <c r="E89" s="12"/>
      <c r="F89" s="13"/>
      <c r="G89" s="12"/>
      <c r="H89" s="16" t="str">
        <f aca="false">IF(N89="","",IFERROR(INDEX('Prix négociés'!$C$5:$C$204,MATCH(N89,'Prix négociés'!$J$5:$J$204,0)),"Référence inconnue"))</f>
        <v/>
      </c>
      <c r="I89" s="14" t="str">
        <f aca="false">IF(N89="","",IFERROR(INDEX('Prix négociés'!$G$5:$G$204,MATCH(N89,'Prix négociés'!$J$5:$J$204,0)),""))</f>
        <v/>
      </c>
      <c r="J89" s="14" t="str">
        <f aca="false">IF(OR(I89="",F89=""),"",F89-I89)</f>
        <v/>
      </c>
      <c r="K89" s="17" t="str">
        <f aca="false">IF(OR(J89="",N(I89)=0),"",J89/I89)</f>
        <v/>
      </c>
      <c r="L89" s="14" t="str">
        <f aca="false">IF(J89="","",ROUND(J89*N(E89),2))</f>
        <v/>
      </c>
      <c r="M89" s="18" t="str">
        <f aca="false">IF(N89="","",IF(I89="","Prix inconnu",IF(K89&gt;'Mode d''emploi'!$B$24,"À réclamer",IF(K89&lt;-'Mode d''emploi'!$B$24,"Moins cher","OK"))))</f>
        <v/>
      </c>
      <c r="N89" s="16" t="str">
        <f aca="false">IF(D89="","",TRIM(C89)&amp;"|"&amp;TRIM(D89))</f>
        <v/>
      </c>
    </row>
    <row r="90" customFormat="false" ht="15" hidden="false" customHeight="false" outlineLevel="0" collapsed="false">
      <c r="A90" s="15"/>
      <c r="B90" s="12"/>
      <c r="C90" s="12"/>
      <c r="D90" s="12"/>
      <c r="E90" s="12"/>
      <c r="F90" s="13"/>
      <c r="G90" s="12"/>
      <c r="H90" s="16" t="str">
        <f aca="false">IF(N90="","",IFERROR(INDEX('Prix négociés'!$C$5:$C$204,MATCH(N90,'Prix négociés'!$J$5:$J$204,0)),"Référence inconnue"))</f>
        <v/>
      </c>
      <c r="I90" s="14" t="str">
        <f aca="false">IF(N90="","",IFERROR(INDEX('Prix négociés'!$G$5:$G$204,MATCH(N90,'Prix négociés'!$J$5:$J$204,0)),""))</f>
        <v/>
      </c>
      <c r="J90" s="14" t="str">
        <f aca="false">IF(OR(I90="",F90=""),"",F90-I90)</f>
        <v/>
      </c>
      <c r="K90" s="17" t="str">
        <f aca="false">IF(OR(J90="",N(I90)=0),"",J90/I90)</f>
        <v/>
      </c>
      <c r="L90" s="14" t="str">
        <f aca="false">IF(J90="","",ROUND(J90*N(E90),2))</f>
        <v/>
      </c>
      <c r="M90" s="18" t="str">
        <f aca="false">IF(N90="","",IF(I90="","Prix inconnu",IF(K90&gt;'Mode d''emploi'!$B$24,"À réclamer",IF(K90&lt;-'Mode d''emploi'!$B$24,"Moins cher","OK"))))</f>
        <v/>
      </c>
      <c r="N90" s="16" t="str">
        <f aca="false">IF(D90="","",TRIM(C90)&amp;"|"&amp;TRIM(D90))</f>
        <v/>
      </c>
    </row>
    <row r="91" customFormat="false" ht="15" hidden="false" customHeight="false" outlineLevel="0" collapsed="false">
      <c r="A91" s="15"/>
      <c r="B91" s="12"/>
      <c r="C91" s="12"/>
      <c r="D91" s="12"/>
      <c r="E91" s="12"/>
      <c r="F91" s="13"/>
      <c r="G91" s="12"/>
      <c r="H91" s="16" t="str">
        <f aca="false">IF(N91="","",IFERROR(INDEX('Prix négociés'!$C$5:$C$204,MATCH(N91,'Prix négociés'!$J$5:$J$204,0)),"Référence inconnue"))</f>
        <v/>
      </c>
      <c r="I91" s="14" t="str">
        <f aca="false">IF(N91="","",IFERROR(INDEX('Prix négociés'!$G$5:$G$204,MATCH(N91,'Prix négociés'!$J$5:$J$204,0)),""))</f>
        <v/>
      </c>
      <c r="J91" s="14" t="str">
        <f aca="false">IF(OR(I91="",F91=""),"",F91-I91)</f>
        <v/>
      </c>
      <c r="K91" s="17" t="str">
        <f aca="false">IF(OR(J91="",N(I91)=0),"",J91/I91)</f>
        <v/>
      </c>
      <c r="L91" s="14" t="str">
        <f aca="false">IF(J91="","",ROUND(J91*N(E91),2))</f>
        <v/>
      </c>
      <c r="M91" s="18" t="str">
        <f aca="false">IF(N91="","",IF(I91="","Prix inconnu",IF(K91&gt;'Mode d''emploi'!$B$24,"À réclamer",IF(K91&lt;-'Mode d''emploi'!$B$24,"Moins cher","OK"))))</f>
        <v/>
      </c>
      <c r="N91" s="16" t="str">
        <f aca="false">IF(D91="","",TRIM(C91)&amp;"|"&amp;TRIM(D91))</f>
        <v/>
      </c>
    </row>
    <row r="92" customFormat="false" ht="15" hidden="false" customHeight="false" outlineLevel="0" collapsed="false">
      <c r="A92" s="15"/>
      <c r="B92" s="12"/>
      <c r="C92" s="12"/>
      <c r="D92" s="12"/>
      <c r="E92" s="12"/>
      <c r="F92" s="13"/>
      <c r="G92" s="12"/>
      <c r="H92" s="16" t="str">
        <f aca="false">IF(N92="","",IFERROR(INDEX('Prix négociés'!$C$5:$C$204,MATCH(N92,'Prix négociés'!$J$5:$J$204,0)),"Référence inconnue"))</f>
        <v/>
      </c>
      <c r="I92" s="14" t="str">
        <f aca="false">IF(N92="","",IFERROR(INDEX('Prix négociés'!$G$5:$G$204,MATCH(N92,'Prix négociés'!$J$5:$J$204,0)),""))</f>
        <v/>
      </c>
      <c r="J92" s="14" t="str">
        <f aca="false">IF(OR(I92="",F92=""),"",F92-I92)</f>
        <v/>
      </c>
      <c r="K92" s="17" t="str">
        <f aca="false">IF(OR(J92="",N(I92)=0),"",J92/I92)</f>
        <v/>
      </c>
      <c r="L92" s="14" t="str">
        <f aca="false">IF(J92="","",ROUND(J92*N(E92),2))</f>
        <v/>
      </c>
      <c r="M92" s="18" t="str">
        <f aca="false">IF(N92="","",IF(I92="","Prix inconnu",IF(K92&gt;'Mode d''emploi'!$B$24,"À réclamer",IF(K92&lt;-'Mode d''emploi'!$B$24,"Moins cher","OK"))))</f>
        <v/>
      </c>
      <c r="N92" s="16" t="str">
        <f aca="false">IF(D92="","",TRIM(C92)&amp;"|"&amp;TRIM(D92))</f>
        <v/>
      </c>
    </row>
    <row r="93" customFormat="false" ht="15" hidden="false" customHeight="false" outlineLevel="0" collapsed="false">
      <c r="A93" s="15"/>
      <c r="B93" s="12"/>
      <c r="C93" s="12"/>
      <c r="D93" s="12"/>
      <c r="E93" s="12"/>
      <c r="F93" s="13"/>
      <c r="G93" s="12"/>
      <c r="H93" s="16" t="str">
        <f aca="false">IF(N93="","",IFERROR(INDEX('Prix négociés'!$C$5:$C$204,MATCH(N93,'Prix négociés'!$J$5:$J$204,0)),"Référence inconnue"))</f>
        <v/>
      </c>
      <c r="I93" s="14" t="str">
        <f aca="false">IF(N93="","",IFERROR(INDEX('Prix négociés'!$G$5:$G$204,MATCH(N93,'Prix négociés'!$J$5:$J$204,0)),""))</f>
        <v/>
      </c>
      <c r="J93" s="14" t="str">
        <f aca="false">IF(OR(I93="",F93=""),"",F93-I93)</f>
        <v/>
      </c>
      <c r="K93" s="17" t="str">
        <f aca="false">IF(OR(J93="",N(I93)=0),"",J93/I93)</f>
        <v/>
      </c>
      <c r="L93" s="14" t="str">
        <f aca="false">IF(J93="","",ROUND(J93*N(E93),2))</f>
        <v/>
      </c>
      <c r="M93" s="18" t="str">
        <f aca="false">IF(N93="","",IF(I93="","Prix inconnu",IF(K93&gt;'Mode d''emploi'!$B$24,"À réclamer",IF(K93&lt;-'Mode d''emploi'!$B$24,"Moins cher","OK"))))</f>
        <v/>
      </c>
      <c r="N93" s="16" t="str">
        <f aca="false">IF(D93="","",TRIM(C93)&amp;"|"&amp;TRIM(D93))</f>
        <v/>
      </c>
    </row>
    <row r="94" customFormat="false" ht="15" hidden="false" customHeight="false" outlineLevel="0" collapsed="false">
      <c r="A94" s="15"/>
      <c r="B94" s="12"/>
      <c r="C94" s="12"/>
      <c r="D94" s="12"/>
      <c r="E94" s="12"/>
      <c r="F94" s="13"/>
      <c r="G94" s="12"/>
      <c r="H94" s="16" t="str">
        <f aca="false">IF(N94="","",IFERROR(INDEX('Prix négociés'!$C$5:$C$204,MATCH(N94,'Prix négociés'!$J$5:$J$204,0)),"Référence inconnue"))</f>
        <v/>
      </c>
      <c r="I94" s="14" t="str">
        <f aca="false">IF(N94="","",IFERROR(INDEX('Prix négociés'!$G$5:$G$204,MATCH(N94,'Prix négociés'!$J$5:$J$204,0)),""))</f>
        <v/>
      </c>
      <c r="J94" s="14" t="str">
        <f aca="false">IF(OR(I94="",F94=""),"",F94-I94)</f>
        <v/>
      </c>
      <c r="K94" s="17" t="str">
        <f aca="false">IF(OR(J94="",N(I94)=0),"",J94/I94)</f>
        <v/>
      </c>
      <c r="L94" s="14" t="str">
        <f aca="false">IF(J94="","",ROUND(J94*N(E94),2))</f>
        <v/>
      </c>
      <c r="M94" s="18" t="str">
        <f aca="false">IF(N94="","",IF(I94="","Prix inconnu",IF(K94&gt;'Mode d''emploi'!$B$24,"À réclamer",IF(K94&lt;-'Mode d''emploi'!$B$24,"Moins cher","OK"))))</f>
        <v/>
      </c>
      <c r="N94" s="16" t="str">
        <f aca="false">IF(D94="","",TRIM(C94)&amp;"|"&amp;TRIM(D94))</f>
        <v/>
      </c>
    </row>
    <row r="95" customFormat="false" ht="15" hidden="false" customHeight="false" outlineLevel="0" collapsed="false">
      <c r="A95" s="15"/>
      <c r="B95" s="12"/>
      <c r="C95" s="12"/>
      <c r="D95" s="12"/>
      <c r="E95" s="12"/>
      <c r="F95" s="13"/>
      <c r="G95" s="12"/>
      <c r="H95" s="16" t="str">
        <f aca="false">IF(N95="","",IFERROR(INDEX('Prix négociés'!$C$5:$C$204,MATCH(N95,'Prix négociés'!$J$5:$J$204,0)),"Référence inconnue"))</f>
        <v/>
      </c>
      <c r="I95" s="14" t="str">
        <f aca="false">IF(N95="","",IFERROR(INDEX('Prix négociés'!$G$5:$G$204,MATCH(N95,'Prix négociés'!$J$5:$J$204,0)),""))</f>
        <v/>
      </c>
      <c r="J95" s="14" t="str">
        <f aca="false">IF(OR(I95="",F95=""),"",F95-I95)</f>
        <v/>
      </c>
      <c r="K95" s="17" t="str">
        <f aca="false">IF(OR(J95="",N(I95)=0),"",J95/I95)</f>
        <v/>
      </c>
      <c r="L95" s="14" t="str">
        <f aca="false">IF(J95="","",ROUND(J95*N(E95),2))</f>
        <v/>
      </c>
      <c r="M95" s="18" t="str">
        <f aca="false">IF(N95="","",IF(I95="","Prix inconnu",IF(K95&gt;'Mode d''emploi'!$B$24,"À réclamer",IF(K95&lt;-'Mode d''emploi'!$B$24,"Moins cher","OK"))))</f>
        <v/>
      </c>
      <c r="N95" s="16" t="str">
        <f aca="false">IF(D95="","",TRIM(C95)&amp;"|"&amp;TRIM(D95))</f>
        <v/>
      </c>
    </row>
    <row r="96" customFormat="false" ht="15" hidden="false" customHeight="false" outlineLevel="0" collapsed="false">
      <c r="A96" s="15"/>
      <c r="B96" s="12"/>
      <c r="C96" s="12"/>
      <c r="D96" s="12"/>
      <c r="E96" s="12"/>
      <c r="F96" s="13"/>
      <c r="G96" s="12"/>
      <c r="H96" s="16" t="str">
        <f aca="false">IF(N96="","",IFERROR(INDEX('Prix négociés'!$C$5:$C$204,MATCH(N96,'Prix négociés'!$J$5:$J$204,0)),"Référence inconnue"))</f>
        <v/>
      </c>
      <c r="I96" s="14" t="str">
        <f aca="false">IF(N96="","",IFERROR(INDEX('Prix négociés'!$G$5:$G$204,MATCH(N96,'Prix négociés'!$J$5:$J$204,0)),""))</f>
        <v/>
      </c>
      <c r="J96" s="14" t="str">
        <f aca="false">IF(OR(I96="",F96=""),"",F96-I96)</f>
        <v/>
      </c>
      <c r="K96" s="17" t="str">
        <f aca="false">IF(OR(J96="",N(I96)=0),"",J96/I96)</f>
        <v/>
      </c>
      <c r="L96" s="14" t="str">
        <f aca="false">IF(J96="","",ROUND(J96*N(E96),2))</f>
        <v/>
      </c>
      <c r="M96" s="18" t="str">
        <f aca="false">IF(N96="","",IF(I96="","Prix inconnu",IF(K96&gt;'Mode d''emploi'!$B$24,"À réclamer",IF(K96&lt;-'Mode d''emploi'!$B$24,"Moins cher","OK"))))</f>
        <v/>
      </c>
      <c r="N96" s="16" t="str">
        <f aca="false">IF(D96="","",TRIM(C96)&amp;"|"&amp;TRIM(D96))</f>
        <v/>
      </c>
    </row>
    <row r="97" customFormat="false" ht="15" hidden="false" customHeight="false" outlineLevel="0" collapsed="false">
      <c r="A97" s="15"/>
      <c r="B97" s="12"/>
      <c r="C97" s="12"/>
      <c r="D97" s="12"/>
      <c r="E97" s="12"/>
      <c r="F97" s="13"/>
      <c r="G97" s="12"/>
      <c r="H97" s="16" t="str">
        <f aca="false">IF(N97="","",IFERROR(INDEX('Prix négociés'!$C$5:$C$204,MATCH(N97,'Prix négociés'!$J$5:$J$204,0)),"Référence inconnue"))</f>
        <v/>
      </c>
      <c r="I97" s="14" t="str">
        <f aca="false">IF(N97="","",IFERROR(INDEX('Prix négociés'!$G$5:$G$204,MATCH(N97,'Prix négociés'!$J$5:$J$204,0)),""))</f>
        <v/>
      </c>
      <c r="J97" s="14" t="str">
        <f aca="false">IF(OR(I97="",F97=""),"",F97-I97)</f>
        <v/>
      </c>
      <c r="K97" s="17" t="str">
        <f aca="false">IF(OR(J97="",N(I97)=0),"",J97/I97)</f>
        <v/>
      </c>
      <c r="L97" s="14" t="str">
        <f aca="false">IF(J97="","",ROUND(J97*N(E97),2))</f>
        <v/>
      </c>
      <c r="M97" s="18" t="str">
        <f aca="false">IF(N97="","",IF(I97="","Prix inconnu",IF(K97&gt;'Mode d''emploi'!$B$24,"À réclamer",IF(K97&lt;-'Mode d''emploi'!$B$24,"Moins cher","OK"))))</f>
        <v/>
      </c>
      <c r="N97" s="16" t="str">
        <f aca="false">IF(D97="","",TRIM(C97)&amp;"|"&amp;TRIM(D97))</f>
        <v/>
      </c>
    </row>
    <row r="98" customFormat="false" ht="15" hidden="false" customHeight="false" outlineLevel="0" collapsed="false">
      <c r="A98" s="15"/>
      <c r="B98" s="12"/>
      <c r="C98" s="12"/>
      <c r="D98" s="12"/>
      <c r="E98" s="12"/>
      <c r="F98" s="13"/>
      <c r="G98" s="12"/>
      <c r="H98" s="16" t="str">
        <f aca="false">IF(N98="","",IFERROR(INDEX('Prix négociés'!$C$5:$C$204,MATCH(N98,'Prix négociés'!$J$5:$J$204,0)),"Référence inconnue"))</f>
        <v/>
      </c>
      <c r="I98" s="14" t="str">
        <f aca="false">IF(N98="","",IFERROR(INDEX('Prix négociés'!$G$5:$G$204,MATCH(N98,'Prix négociés'!$J$5:$J$204,0)),""))</f>
        <v/>
      </c>
      <c r="J98" s="14" t="str">
        <f aca="false">IF(OR(I98="",F98=""),"",F98-I98)</f>
        <v/>
      </c>
      <c r="K98" s="17" t="str">
        <f aca="false">IF(OR(J98="",N(I98)=0),"",J98/I98)</f>
        <v/>
      </c>
      <c r="L98" s="14" t="str">
        <f aca="false">IF(J98="","",ROUND(J98*N(E98),2))</f>
        <v/>
      </c>
      <c r="M98" s="18" t="str">
        <f aca="false">IF(N98="","",IF(I98="","Prix inconnu",IF(K98&gt;'Mode d''emploi'!$B$24,"À réclamer",IF(K98&lt;-'Mode d''emploi'!$B$24,"Moins cher","OK"))))</f>
        <v/>
      </c>
      <c r="N98" s="16" t="str">
        <f aca="false">IF(D98="","",TRIM(C98)&amp;"|"&amp;TRIM(D98))</f>
        <v/>
      </c>
    </row>
    <row r="99" customFormat="false" ht="15" hidden="false" customHeight="false" outlineLevel="0" collapsed="false">
      <c r="A99" s="15"/>
      <c r="B99" s="12"/>
      <c r="C99" s="12"/>
      <c r="D99" s="12"/>
      <c r="E99" s="12"/>
      <c r="F99" s="13"/>
      <c r="G99" s="12"/>
      <c r="H99" s="16" t="str">
        <f aca="false">IF(N99="","",IFERROR(INDEX('Prix négociés'!$C$5:$C$204,MATCH(N99,'Prix négociés'!$J$5:$J$204,0)),"Référence inconnue"))</f>
        <v/>
      </c>
      <c r="I99" s="14" t="str">
        <f aca="false">IF(N99="","",IFERROR(INDEX('Prix négociés'!$G$5:$G$204,MATCH(N99,'Prix négociés'!$J$5:$J$204,0)),""))</f>
        <v/>
      </c>
      <c r="J99" s="14" t="str">
        <f aca="false">IF(OR(I99="",F99=""),"",F99-I99)</f>
        <v/>
      </c>
      <c r="K99" s="17" t="str">
        <f aca="false">IF(OR(J99="",N(I99)=0),"",J99/I99)</f>
        <v/>
      </c>
      <c r="L99" s="14" t="str">
        <f aca="false">IF(J99="","",ROUND(J99*N(E99),2))</f>
        <v/>
      </c>
      <c r="M99" s="18" t="str">
        <f aca="false">IF(N99="","",IF(I99="","Prix inconnu",IF(K99&gt;'Mode d''emploi'!$B$24,"À réclamer",IF(K99&lt;-'Mode d''emploi'!$B$24,"Moins cher","OK"))))</f>
        <v/>
      </c>
      <c r="N99" s="16" t="str">
        <f aca="false">IF(D99="","",TRIM(C99)&amp;"|"&amp;TRIM(D99))</f>
        <v/>
      </c>
    </row>
    <row r="100" customFormat="false" ht="15" hidden="false" customHeight="false" outlineLevel="0" collapsed="false">
      <c r="A100" s="15"/>
      <c r="B100" s="12"/>
      <c r="C100" s="12"/>
      <c r="D100" s="12"/>
      <c r="E100" s="12"/>
      <c r="F100" s="13"/>
      <c r="G100" s="12"/>
      <c r="H100" s="16" t="str">
        <f aca="false">IF(N100="","",IFERROR(INDEX('Prix négociés'!$C$5:$C$204,MATCH(N100,'Prix négociés'!$J$5:$J$204,0)),"Référence inconnue"))</f>
        <v/>
      </c>
      <c r="I100" s="14" t="str">
        <f aca="false">IF(N100="","",IFERROR(INDEX('Prix négociés'!$G$5:$G$204,MATCH(N100,'Prix négociés'!$J$5:$J$204,0)),""))</f>
        <v/>
      </c>
      <c r="J100" s="14" t="str">
        <f aca="false">IF(OR(I100="",F100=""),"",F100-I100)</f>
        <v/>
      </c>
      <c r="K100" s="17" t="str">
        <f aca="false">IF(OR(J100="",N(I100)=0),"",J100/I100)</f>
        <v/>
      </c>
      <c r="L100" s="14" t="str">
        <f aca="false">IF(J100="","",ROUND(J100*N(E100),2))</f>
        <v/>
      </c>
      <c r="M100" s="18" t="str">
        <f aca="false">IF(N100="","",IF(I100="","Prix inconnu",IF(K100&gt;'Mode d''emploi'!$B$24,"À réclamer",IF(K100&lt;-'Mode d''emploi'!$B$24,"Moins cher","OK"))))</f>
        <v/>
      </c>
      <c r="N100" s="16" t="str">
        <f aca="false">IF(D100="","",TRIM(C100)&amp;"|"&amp;TRIM(D100))</f>
        <v/>
      </c>
    </row>
    <row r="101" customFormat="false" ht="15" hidden="false" customHeight="false" outlineLevel="0" collapsed="false">
      <c r="A101" s="15"/>
      <c r="B101" s="12"/>
      <c r="C101" s="12"/>
      <c r="D101" s="12"/>
      <c r="E101" s="12"/>
      <c r="F101" s="13"/>
      <c r="G101" s="12"/>
      <c r="H101" s="16" t="str">
        <f aca="false">IF(N101="","",IFERROR(INDEX('Prix négociés'!$C$5:$C$204,MATCH(N101,'Prix négociés'!$J$5:$J$204,0)),"Référence inconnue"))</f>
        <v/>
      </c>
      <c r="I101" s="14" t="str">
        <f aca="false">IF(N101="","",IFERROR(INDEX('Prix négociés'!$G$5:$G$204,MATCH(N101,'Prix négociés'!$J$5:$J$204,0)),""))</f>
        <v/>
      </c>
      <c r="J101" s="14" t="str">
        <f aca="false">IF(OR(I101="",F101=""),"",F101-I101)</f>
        <v/>
      </c>
      <c r="K101" s="17" t="str">
        <f aca="false">IF(OR(J101="",N(I101)=0),"",J101/I101)</f>
        <v/>
      </c>
      <c r="L101" s="14" t="str">
        <f aca="false">IF(J101="","",ROUND(J101*N(E101),2))</f>
        <v/>
      </c>
      <c r="M101" s="18" t="str">
        <f aca="false">IF(N101="","",IF(I101="","Prix inconnu",IF(K101&gt;'Mode d''emploi'!$B$24,"À réclamer",IF(K101&lt;-'Mode d''emploi'!$B$24,"Moins cher","OK"))))</f>
        <v/>
      </c>
      <c r="N101" s="16" t="str">
        <f aca="false">IF(D101="","",TRIM(C101)&amp;"|"&amp;TRIM(D101))</f>
        <v/>
      </c>
    </row>
    <row r="102" customFormat="false" ht="15" hidden="false" customHeight="false" outlineLevel="0" collapsed="false">
      <c r="A102" s="15"/>
      <c r="B102" s="12"/>
      <c r="C102" s="12"/>
      <c r="D102" s="12"/>
      <c r="E102" s="12"/>
      <c r="F102" s="13"/>
      <c r="G102" s="12"/>
      <c r="H102" s="16" t="str">
        <f aca="false">IF(N102="","",IFERROR(INDEX('Prix négociés'!$C$5:$C$204,MATCH(N102,'Prix négociés'!$J$5:$J$204,0)),"Référence inconnue"))</f>
        <v/>
      </c>
      <c r="I102" s="14" t="str">
        <f aca="false">IF(N102="","",IFERROR(INDEX('Prix négociés'!$G$5:$G$204,MATCH(N102,'Prix négociés'!$J$5:$J$204,0)),""))</f>
        <v/>
      </c>
      <c r="J102" s="14" t="str">
        <f aca="false">IF(OR(I102="",F102=""),"",F102-I102)</f>
        <v/>
      </c>
      <c r="K102" s="17" t="str">
        <f aca="false">IF(OR(J102="",N(I102)=0),"",J102/I102)</f>
        <v/>
      </c>
      <c r="L102" s="14" t="str">
        <f aca="false">IF(J102="","",ROUND(J102*N(E102),2))</f>
        <v/>
      </c>
      <c r="M102" s="18" t="str">
        <f aca="false">IF(N102="","",IF(I102="","Prix inconnu",IF(K102&gt;'Mode d''emploi'!$B$24,"À réclamer",IF(K102&lt;-'Mode d''emploi'!$B$24,"Moins cher","OK"))))</f>
        <v/>
      </c>
      <c r="N102" s="16" t="str">
        <f aca="false">IF(D102="","",TRIM(C102)&amp;"|"&amp;TRIM(D102))</f>
        <v/>
      </c>
    </row>
    <row r="103" customFormat="false" ht="15" hidden="false" customHeight="false" outlineLevel="0" collapsed="false">
      <c r="A103" s="15"/>
      <c r="B103" s="12"/>
      <c r="C103" s="12"/>
      <c r="D103" s="12"/>
      <c r="E103" s="12"/>
      <c r="F103" s="13"/>
      <c r="G103" s="12"/>
      <c r="H103" s="16" t="str">
        <f aca="false">IF(N103="","",IFERROR(INDEX('Prix négociés'!$C$5:$C$204,MATCH(N103,'Prix négociés'!$J$5:$J$204,0)),"Référence inconnue"))</f>
        <v/>
      </c>
      <c r="I103" s="14" t="str">
        <f aca="false">IF(N103="","",IFERROR(INDEX('Prix négociés'!$G$5:$G$204,MATCH(N103,'Prix négociés'!$J$5:$J$204,0)),""))</f>
        <v/>
      </c>
      <c r="J103" s="14" t="str">
        <f aca="false">IF(OR(I103="",F103=""),"",F103-I103)</f>
        <v/>
      </c>
      <c r="K103" s="17" t="str">
        <f aca="false">IF(OR(J103="",N(I103)=0),"",J103/I103)</f>
        <v/>
      </c>
      <c r="L103" s="14" t="str">
        <f aca="false">IF(J103="","",ROUND(J103*N(E103),2))</f>
        <v/>
      </c>
      <c r="M103" s="18" t="str">
        <f aca="false">IF(N103="","",IF(I103="","Prix inconnu",IF(K103&gt;'Mode d''emploi'!$B$24,"À réclamer",IF(K103&lt;-'Mode d''emploi'!$B$24,"Moins cher","OK"))))</f>
        <v/>
      </c>
      <c r="N103" s="16" t="str">
        <f aca="false">IF(D103="","",TRIM(C103)&amp;"|"&amp;TRIM(D103))</f>
        <v/>
      </c>
    </row>
    <row r="104" customFormat="false" ht="15" hidden="false" customHeight="false" outlineLevel="0" collapsed="false">
      <c r="A104" s="15"/>
      <c r="B104" s="12"/>
      <c r="C104" s="12"/>
      <c r="D104" s="12"/>
      <c r="E104" s="12"/>
      <c r="F104" s="13"/>
      <c r="G104" s="12"/>
      <c r="H104" s="16" t="str">
        <f aca="false">IF(N104="","",IFERROR(INDEX('Prix négociés'!$C$5:$C$204,MATCH(N104,'Prix négociés'!$J$5:$J$204,0)),"Référence inconnue"))</f>
        <v/>
      </c>
      <c r="I104" s="14" t="str">
        <f aca="false">IF(N104="","",IFERROR(INDEX('Prix négociés'!$G$5:$G$204,MATCH(N104,'Prix négociés'!$J$5:$J$204,0)),""))</f>
        <v/>
      </c>
      <c r="J104" s="14" t="str">
        <f aca="false">IF(OR(I104="",F104=""),"",F104-I104)</f>
        <v/>
      </c>
      <c r="K104" s="17" t="str">
        <f aca="false">IF(OR(J104="",N(I104)=0),"",J104/I104)</f>
        <v/>
      </c>
      <c r="L104" s="14" t="str">
        <f aca="false">IF(J104="","",ROUND(J104*N(E104),2))</f>
        <v/>
      </c>
      <c r="M104" s="18" t="str">
        <f aca="false">IF(N104="","",IF(I104="","Prix inconnu",IF(K104&gt;'Mode d''emploi'!$B$24,"À réclamer",IF(K104&lt;-'Mode d''emploi'!$B$24,"Moins cher","OK"))))</f>
        <v/>
      </c>
      <c r="N104" s="16" t="str">
        <f aca="false">IF(D104="","",TRIM(C104)&amp;"|"&amp;TRIM(D104))</f>
        <v/>
      </c>
    </row>
    <row r="105" customFormat="false" ht="15" hidden="false" customHeight="false" outlineLevel="0" collapsed="false">
      <c r="A105" s="15"/>
      <c r="B105" s="12"/>
      <c r="C105" s="12"/>
      <c r="D105" s="12"/>
      <c r="E105" s="12"/>
      <c r="F105" s="13"/>
      <c r="G105" s="12"/>
      <c r="H105" s="16" t="str">
        <f aca="false">IF(N105="","",IFERROR(INDEX('Prix négociés'!$C$5:$C$204,MATCH(N105,'Prix négociés'!$J$5:$J$204,0)),"Référence inconnue"))</f>
        <v/>
      </c>
      <c r="I105" s="14" t="str">
        <f aca="false">IF(N105="","",IFERROR(INDEX('Prix négociés'!$G$5:$G$204,MATCH(N105,'Prix négociés'!$J$5:$J$204,0)),""))</f>
        <v/>
      </c>
      <c r="J105" s="14" t="str">
        <f aca="false">IF(OR(I105="",F105=""),"",F105-I105)</f>
        <v/>
      </c>
      <c r="K105" s="17" t="str">
        <f aca="false">IF(OR(J105="",N(I105)=0),"",J105/I105)</f>
        <v/>
      </c>
      <c r="L105" s="14" t="str">
        <f aca="false">IF(J105="","",ROUND(J105*N(E105),2))</f>
        <v/>
      </c>
      <c r="M105" s="18" t="str">
        <f aca="false">IF(N105="","",IF(I105="","Prix inconnu",IF(K105&gt;'Mode d''emploi'!$B$24,"À réclamer",IF(K105&lt;-'Mode d''emploi'!$B$24,"Moins cher","OK"))))</f>
        <v/>
      </c>
      <c r="N105" s="16" t="str">
        <f aca="false">IF(D105="","",TRIM(C105)&amp;"|"&amp;TRIM(D105))</f>
        <v/>
      </c>
    </row>
    <row r="106" customFormat="false" ht="15" hidden="false" customHeight="false" outlineLevel="0" collapsed="false">
      <c r="A106" s="15"/>
      <c r="B106" s="12"/>
      <c r="C106" s="12"/>
      <c r="D106" s="12"/>
      <c r="E106" s="12"/>
      <c r="F106" s="13"/>
      <c r="G106" s="12"/>
      <c r="H106" s="16" t="str">
        <f aca="false">IF(N106="","",IFERROR(INDEX('Prix négociés'!$C$5:$C$204,MATCH(N106,'Prix négociés'!$J$5:$J$204,0)),"Référence inconnue"))</f>
        <v/>
      </c>
      <c r="I106" s="14" t="str">
        <f aca="false">IF(N106="","",IFERROR(INDEX('Prix négociés'!$G$5:$G$204,MATCH(N106,'Prix négociés'!$J$5:$J$204,0)),""))</f>
        <v/>
      </c>
      <c r="J106" s="14" t="str">
        <f aca="false">IF(OR(I106="",F106=""),"",F106-I106)</f>
        <v/>
      </c>
      <c r="K106" s="17" t="str">
        <f aca="false">IF(OR(J106="",N(I106)=0),"",J106/I106)</f>
        <v/>
      </c>
      <c r="L106" s="14" t="str">
        <f aca="false">IF(J106="","",ROUND(J106*N(E106),2))</f>
        <v/>
      </c>
      <c r="M106" s="18" t="str">
        <f aca="false">IF(N106="","",IF(I106="","Prix inconnu",IF(K106&gt;'Mode d''emploi'!$B$24,"À réclamer",IF(K106&lt;-'Mode d''emploi'!$B$24,"Moins cher","OK"))))</f>
        <v/>
      </c>
      <c r="N106" s="16" t="str">
        <f aca="false">IF(D106="","",TRIM(C106)&amp;"|"&amp;TRIM(D106))</f>
        <v/>
      </c>
    </row>
    <row r="107" customFormat="false" ht="15" hidden="false" customHeight="false" outlineLevel="0" collapsed="false">
      <c r="A107" s="15"/>
      <c r="B107" s="12"/>
      <c r="C107" s="12"/>
      <c r="D107" s="12"/>
      <c r="E107" s="12"/>
      <c r="F107" s="13"/>
      <c r="G107" s="12"/>
      <c r="H107" s="16" t="str">
        <f aca="false">IF(N107="","",IFERROR(INDEX('Prix négociés'!$C$5:$C$204,MATCH(N107,'Prix négociés'!$J$5:$J$204,0)),"Référence inconnue"))</f>
        <v/>
      </c>
      <c r="I107" s="14" t="str">
        <f aca="false">IF(N107="","",IFERROR(INDEX('Prix négociés'!$G$5:$G$204,MATCH(N107,'Prix négociés'!$J$5:$J$204,0)),""))</f>
        <v/>
      </c>
      <c r="J107" s="14" t="str">
        <f aca="false">IF(OR(I107="",F107=""),"",F107-I107)</f>
        <v/>
      </c>
      <c r="K107" s="17" t="str">
        <f aca="false">IF(OR(J107="",N(I107)=0),"",J107/I107)</f>
        <v/>
      </c>
      <c r="L107" s="14" t="str">
        <f aca="false">IF(J107="","",ROUND(J107*N(E107),2))</f>
        <v/>
      </c>
      <c r="M107" s="18" t="str">
        <f aca="false">IF(N107="","",IF(I107="","Prix inconnu",IF(K107&gt;'Mode d''emploi'!$B$24,"À réclamer",IF(K107&lt;-'Mode d''emploi'!$B$24,"Moins cher","OK"))))</f>
        <v/>
      </c>
      <c r="N107" s="16" t="str">
        <f aca="false">IF(D107="","",TRIM(C107)&amp;"|"&amp;TRIM(D107))</f>
        <v/>
      </c>
    </row>
    <row r="108" customFormat="false" ht="15" hidden="false" customHeight="false" outlineLevel="0" collapsed="false">
      <c r="A108" s="15"/>
      <c r="B108" s="12"/>
      <c r="C108" s="12"/>
      <c r="D108" s="12"/>
      <c r="E108" s="12"/>
      <c r="F108" s="13"/>
      <c r="G108" s="12"/>
      <c r="H108" s="16" t="str">
        <f aca="false">IF(N108="","",IFERROR(INDEX('Prix négociés'!$C$5:$C$204,MATCH(N108,'Prix négociés'!$J$5:$J$204,0)),"Référence inconnue"))</f>
        <v/>
      </c>
      <c r="I108" s="14" t="str">
        <f aca="false">IF(N108="","",IFERROR(INDEX('Prix négociés'!$G$5:$G$204,MATCH(N108,'Prix négociés'!$J$5:$J$204,0)),""))</f>
        <v/>
      </c>
      <c r="J108" s="14" t="str">
        <f aca="false">IF(OR(I108="",F108=""),"",F108-I108)</f>
        <v/>
      </c>
      <c r="K108" s="17" t="str">
        <f aca="false">IF(OR(J108="",N(I108)=0),"",J108/I108)</f>
        <v/>
      </c>
      <c r="L108" s="14" t="str">
        <f aca="false">IF(J108="","",ROUND(J108*N(E108),2))</f>
        <v/>
      </c>
      <c r="M108" s="18" t="str">
        <f aca="false">IF(N108="","",IF(I108="","Prix inconnu",IF(K108&gt;'Mode d''emploi'!$B$24,"À réclamer",IF(K108&lt;-'Mode d''emploi'!$B$24,"Moins cher","OK"))))</f>
        <v/>
      </c>
      <c r="N108" s="16" t="str">
        <f aca="false">IF(D108="","",TRIM(C108)&amp;"|"&amp;TRIM(D108))</f>
        <v/>
      </c>
    </row>
    <row r="109" customFormat="false" ht="15" hidden="false" customHeight="false" outlineLevel="0" collapsed="false">
      <c r="A109" s="15"/>
      <c r="B109" s="12"/>
      <c r="C109" s="12"/>
      <c r="D109" s="12"/>
      <c r="E109" s="12"/>
      <c r="F109" s="13"/>
      <c r="G109" s="12"/>
      <c r="H109" s="16" t="str">
        <f aca="false">IF(N109="","",IFERROR(INDEX('Prix négociés'!$C$5:$C$204,MATCH(N109,'Prix négociés'!$J$5:$J$204,0)),"Référence inconnue"))</f>
        <v/>
      </c>
      <c r="I109" s="14" t="str">
        <f aca="false">IF(N109="","",IFERROR(INDEX('Prix négociés'!$G$5:$G$204,MATCH(N109,'Prix négociés'!$J$5:$J$204,0)),""))</f>
        <v/>
      </c>
      <c r="J109" s="14" t="str">
        <f aca="false">IF(OR(I109="",F109=""),"",F109-I109)</f>
        <v/>
      </c>
      <c r="K109" s="17" t="str">
        <f aca="false">IF(OR(J109="",N(I109)=0),"",J109/I109)</f>
        <v/>
      </c>
      <c r="L109" s="14" t="str">
        <f aca="false">IF(J109="","",ROUND(J109*N(E109),2))</f>
        <v/>
      </c>
      <c r="M109" s="18" t="str">
        <f aca="false">IF(N109="","",IF(I109="","Prix inconnu",IF(K109&gt;'Mode d''emploi'!$B$24,"À réclamer",IF(K109&lt;-'Mode d''emploi'!$B$24,"Moins cher","OK"))))</f>
        <v/>
      </c>
      <c r="N109" s="16" t="str">
        <f aca="false">IF(D109="","",TRIM(C109)&amp;"|"&amp;TRIM(D109))</f>
        <v/>
      </c>
    </row>
    <row r="110" customFormat="false" ht="15" hidden="false" customHeight="false" outlineLevel="0" collapsed="false">
      <c r="A110" s="15"/>
      <c r="B110" s="12"/>
      <c r="C110" s="12"/>
      <c r="D110" s="12"/>
      <c r="E110" s="12"/>
      <c r="F110" s="13"/>
      <c r="G110" s="12"/>
      <c r="H110" s="16" t="str">
        <f aca="false">IF(N110="","",IFERROR(INDEX('Prix négociés'!$C$5:$C$204,MATCH(N110,'Prix négociés'!$J$5:$J$204,0)),"Référence inconnue"))</f>
        <v/>
      </c>
      <c r="I110" s="14" t="str">
        <f aca="false">IF(N110="","",IFERROR(INDEX('Prix négociés'!$G$5:$G$204,MATCH(N110,'Prix négociés'!$J$5:$J$204,0)),""))</f>
        <v/>
      </c>
      <c r="J110" s="14" t="str">
        <f aca="false">IF(OR(I110="",F110=""),"",F110-I110)</f>
        <v/>
      </c>
      <c r="K110" s="17" t="str">
        <f aca="false">IF(OR(J110="",N(I110)=0),"",J110/I110)</f>
        <v/>
      </c>
      <c r="L110" s="14" t="str">
        <f aca="false">IF(J110="","",ROUND(J110*N(E110),2))</f>
        <v/>
      </c>
      <c r="M110" s="18" t="str">
        <f aca="false">IF(N110="","",IF(I110="","Prix inconnu",IF(K110&gt;'Mode d''emploi'!$B$24,"À réclamer",IF(K110&lt;-'Mode d''emploi'!$B$24,"Moins cher","OK"))))</f>
        <v/>
      </c>
      <c r="N110" s="16" t="str">
        <f aca="false">IF(D110="","",TRIM(C110)&amp;"|"&amp;TRIM(D110))</f>
        <v/>
      </c>
    </row>
    <row r="111" customFormat="false" ht="15" hidden="false" customHeight="false" outlineLevel="0" collapsed="false">
      <c r="A111" s="15"/>
      <c r="B111" s="12"/>
      <c r="C111" s="12"/>
      <c r="D111" s="12"/>
      <c r="E111" s="12"/>
      <c r="F111" s="13"/>
      <c r="G111" s="12"/>
      <c r="H111" s="16" t="str">
        <f aca="false">IF(N111="","",IFERROR(INDEX('Prix négociés'!$C$5:$C$204,MATCH(N111,'Prix négociés'!$J$5:$J$204,0)),"Référence inconnue"))</f>
        <v/>
      </c>
      <c r="I111" s="14" t="str">
        <f aca="false">IF(N111="","",IFERROR(INDEX('Prix négociés'!$G$5:$G$204,MATCH(N111,'Prix négociés'!$J$5:$J$204,0)),""))</f>
        <v/>
      </c>
      <c r="J111" s="14" t="str">
        <f aca="false">IF(OR(I111="",F111=""),"",F111-I111)</f>
        <v/>
      </c>
      <c r="K111" s="17" t="str">
        <f aca="false">IF(OR(J111="",N(I111)=0),"",J111/I111)</f>
        <v/>
      </c>
      <c r="L111" s="14" t="str">
        <f aca="false">IF(J111="","",ROUND(J111*N(E111),2))</f>
        <v/>
      </c>
      <c r="M111" s="18" t="str">
        <f aca="false">IF(N111="","",IF(I111="","Prix inconnu",IF(K111&gt;'Mode d''emploi'!$B$24,"À réclamer",IF(K111&lt;-'Mode d''emploi'!$B$24,"Moins cher","OK"))))</f>
        <v/>
      </c>
      <c r="N111" s="16" t="str">
        <f aca="false">IF(D111="","",TRIM(C111)&amp;"|"&amp;TRIM(D111))</f>
        <v/>
      </c>
    </row>
    <row r="112" customFormat="false" ht="15" hidden="false" customHeight="false" outlineLevel="0" collapsed="false">
      <c r="A112" s="15"/>
      <c r="B112" s="12"/>
      <c r="C112" s="12"/>
      <c r="D112" s="12"/>
      <c r="E112" s="12"/>
      <c r="F112" s="13"/>
      <c r="G112" s="12"/>
      <c r="H112" s="16" t="str">
        <f aca="false">IF(N112="","",IFERROR(INDEX('Prix négociés'!$C$5:$C$204,MATCH(N112,'Prix négociés'!$J$5:$J$204,0)),"Référence inconnue"))</f>
        <v/>
      </c>
      <c r="I112" s="14" t="str">
        <f aca="false">IF(N112="","",IFERROR(INDEX('Prix négociés'!$G$5:$G$204,MATCH(N112,'Prix négociés'!$J$5:$J$204,0)),""))</f>
        <v/>
      </c>
      <c r="J112" s="14" t="str">
        <f aca="false">IF(OR(I112="",F112=""),"",F112-I112)</f>
        <v/>
      </c>
      <c r="K112" s="17" t="str">
        <f aca="false">IF(OR(J112="",N(I112)=0),"",J112/I112)</f>
        <v/>
      </c>
      <c r="L112" s="14" t="str">
        <f aca="false">IF(J112="","",ROUND(J112*N(E112),2))</f>
        <v/>
      </c>
      <c r="M112" s="18" t="str">
        <f aca="false">IF(N112="","",IF(I112="","Prix inconnu",IF(K112&gt;'Mode d''emploi'!$B$24,"À réclamer",IF(K112&lt;-'Mode d''emploi'!$B$24,"Moins cher","OK"))))</f>
        <v/>
      </c>
      <c r="N112" s="16" t="str">
        <f aca="false">IF(D112="","",TRIM(C112)&amp;"|"&amp;TRIM(D112))</f>
        <v/>
      </c>
    </row>
    <row r="113" customFormat="false" ht="15" hidden="false" customHeight="false" outlineLevel="0" collapsed="false">
      <c r="A113" s="15"/>
      <c r="B113" s="12"/>
      <c r="C113" s="12"/>
      <c r="D113" s="12"/>
      <c r="E113" s="12"/>
      <c r="F113" s="13"/>
      <c r="G113" s="12"/>
      <c r="H113" s="16" t="str">
        <f aca="false">IF(N113="","",IFERROR(INDEX('Prix négociés'!$C$5:$C$204,MATCH(N113,'Prix négociés'!$J$5:$J$204,0)),"Référence inconnue"))</f>
        <v/>
      </c>
      <c r="I113" s="14" t="str">
        <f aca="false">IF(N113="","",IFERROR(INDEX('Prix négociés'!$G$5:$G$204,MATCH(N113,'Prix négociés'!$J$5:$J$204,0)),""))</f>
        <v/>
      </c>
      <c r="J113" s="14" t="str">
        <f aca="false">IF(OR(I113="",F113=""),"",F113-I113)</f>
        <v/>
      </c>
      <c r="K113" s="17" t="str">
        <f aca="false">IF(OR(J113="",N(I113)=0),"",J113/I113)</f>
        <v/>
      </c>
      <c r="L113" s="14" t="str">
        <f aca="false">IF(J113="","",ROUND(J113*N(E113),2))</f>
        <v/>
      </c>
      <c r="M113" s="18" t="str">
        <f aca="false">IF(N113="","",IF(I113="","Prix inconnu",IF(K113&gt;'Mode d''emploi'!$B$24,"À réclamer",IF(K113&lt;-'Mode d''emploi'!$B$24,"Moins cher","OK"))))</f>
        <v/>
      </c>
      <c r="N113" s="16" t="str">
        <f aca="false">IF(D113="","",TRIM(C113)&amp;"|"&amp;TRIM(D113))</f>
        <v/>
      </c>
    </row>
    <row r="114" customFormat="false" ht="15" hidden="false" customHeight="false" outlineLevel="0" collapsed="false">
      <c r="A114" s="15"/>
      <c r="B114" s="12"/>
      <c r="C114" s="12"/>
      <c r="D114" s="12"/>
      <c r="E114" s="12"/>
      <c r="F114" s="13"/>
      <c r="G114" s="12"/>
      <c r="H114" s="16" t="str">
        <f aca="false">IF(N114="","",IFERROR(INDEX('Prix négociés'!$C$5:$C$204,MATCH(N114,'Prix négociés'!$J$5:$J$204,0)),"Référence inconnue"))</f>
        <v/>
      </c>
      <c r="I114" s="14" t="str">
        <f aca="false">IF(N114="","",IFERROR(INDEX('Prix négociés'!$G$5:$G$204,MATCH(N114,'Prix négociés'!$J$5:$J$204,0)),""))</f>
        <v/>
      </c>
      <c r="J114" s="14" t="str">
        <f aca="false">IF(OR(I114="",F114=""),"",F114-I114)</f>
        <v/>
      </c>
      <c r="K114" s="17" t="str">
        <f aca="false">IF(OR(J114="",N(I114)=0),"",J114/I114)</f>
        <v/>
      </c>
      <c r="L114" s="14" t="str">
        <f aca="false">IF(J114="","",ROUND(J114*N(E114),2))</f>
        <v/>
      </c>
      <c r="M114" s="18" t="str">
        <f aca="false">IF(N114="","",IF(I114="","Prix inconnu",IF(K114&gt;'Mode d''emploi'!$B$24,"À réclamer",IF(K114&lt;-'Mode d''emploi'!$B$24,"Moins cher","OK"))))</f>
        <v/>
      </c>
      <c r="N114" s="16" t="str">
        <f aca="false">IF(D114="","",TRIM(C114)&amp;"|"&amp;TRIM(D114))</f>
        <v/>
      </c>
    </row>
    <row r="115" customFormat="false" ht="15" hidden="false" customHeight="false" outlineLevel="0" collapsed="false">
      <c r="A115" s="15"/>
      <c r="B115" s="12"/>
      <c r="C115" s="12"/>
      <c r="D115" s="12"/>
      <c r="E115" s="12"/>
      <c r="F115" s="13"/>
      <c r="G115" s="12"/>
      <c r="H115" s="16" t="str">
        <f aca="false">IF(N115="","",IFERROR(INDEX('Prix négociés'!$C$5:$C$204,MATCH(N115,'Prix négociés'!$J$5:$J$204,0)),"Référence inconnue"))</f>
        <v/>
      </c>
      <c r="I115" s="14" t="str">
        <f aca="false">IF(N115="","",IFERROR(INDEX('Prix négociés'!$G$5:$G$204,MATCH(N115,'Prix négociés'!$J$5:$J$204,0)),""))</f>
        <v/>
      </c>
      <c r="J115" s="14" t="str">
        <f aca="false">IF(OR(I115="",F115=""),"",F115-I115)</f>
        <v/>
      </c>
      <c r="K115" s="17" t="str">
        <f aca="false">IF(OR(J115="",N(I115)=0),"",J115/I115)</f>
        <v/>
      </c>
      <c r="L115" s="14" t="str">
        <f aca="false">IF(J115="","",ROUND(J115*N(E115),2))</f>
        <v/>
      </c>
      <c r="M115" s="18" t="str">
        <f aca="false">IF(N115="","",IF(I115="","Prix inconnu",IF(K115&gt;'Mode d''emploi'!$B$24,"À réclamer",IF(K115&lt;-'Mode d''emploi'!$B$24,"Moins cher","OK"))))</f>
        <v/>
      </c>
      <c r="N115" s="16" t="str">
        <f aca="false">IF(D115="","",TRIM(C115)&amp;"|"&amp;TRIM(D115))</f>
        <v/>
      </c>
    </row>
    <row r="116" customFormat="false" ht="15" hidden="false" customHeight="false" outlineLevel="0" collapsed="false">
      <c r="A116" s="15"/>
      <c r="B116" s="12"/>
      <c r="C116" s="12"/>
      <c r="D116" s="12"/>
      <c r="E116" s="12"/>
      <c r="F116" s="13"/>
      <c r="G116" s="12"/>
      <c r="H116" s="16" t="str">
        <f aca="false">IF(N116="","",IFERROR(INDEX('Prix négociés'!$C$5:$C$204,MATCH(N116,'Prix négociés'!$J$5:$J$204,0)),"Référence inconnue"))</f>
        <v/>
      </c>
      <c r="I116" s="14" t="str">
        <f aca="false">IF(N116="","",IFERROR(INDEX('Prix négociés'!$G$5:$G$204,MATCH(N116,'Prix négociés'!$J$5:$J$204,0)),""))</f>
        <v/>
      </c>
      <c r="J116" s="14" t="str">
        <f aca="false">IF(OR(I116="",F116=""),"",F116-I116)</f>
        <v/>
      </c>
      <c r="K116" s="17" t="str">
        <f aca="false">IF(OR(J116="",N(I116)=0),"",J116/I116)</f>
        <v/>
      </c>
      <c r="L116" s="14" t="str">
        <f aca="false">IF(J116="","",ROUND(J116*N(E116),2))</f>
        <v/>
      </c>
      <c r="M116" s="18" t="str">
        <f aca="false">IF(N116="","",IF(I116="","Prix inconnu",IF(K116&gt;'Mode d''emploi'!$B$24,"À réclamer",IF(K116&lt;-'Mode d''emploi'!$B$24,"Moins cher","OK"))))</f>
        <v/>
      </c>
      <c r="N116" s="16" t="str">
        <f aca="false">IF(D116="","",TRIM(C116)&amp;"|"&amp;TRIM(D116))</f>
        <v/>
      </c>
    </row>
    <row r="117" customFormat="false" ht="15" hidden="false" customHeight="false" outlineLevel="0" collapsed="false">
      <c r="A117" s="15"/>
      <c r="B117" s="12"/>
      <c r="C117" s="12"/>
      <c r="D117" s="12"/>
      <c r="E117" s="12"/>
      <c r="F117" s="13"/>
      <c r="G117" s="12"/>
      <c r="H117" s="16" t="str">
        <f aca="false">IF(N117="","",IFERROR(INDEX('Prix négociés'!$C$5:$C$204,MATCH(N117,'Prix négociés'!$J$5:$J$204,0)),"Référence inconnue"))</f>
        <v/>
      </c>
      <c r="I117" s="14" t="str">
        <f aca="false">IF(N117="","",IFERROR(INDEX('Prix négociés'!$G$5:$G$204,MATCH(N117,'Prix négociés'!$J$5:$J$204,0)),""))</f>
        <v/>
      </c>
      <c r="J117" s="14" t="str">
        <f aca="false">IF(OR(I117="",F117=""),"",F117-I117)</f>
        <v/>
      </c>
      <c r="K117" s="17" t="str">
        <f aca="false">IF(OR(J117="",N(I117)=0),"",J117/I117)</f>
        <v/>
      </c>
      <c r="L117" s="14" t="str">
        <f aca="false">IF(J117="","",ROUND(J117*N(E117),2))</f>
        <v/>
      </c>
      <c r="M117" s="18" t="str">
        <f aca="false">IF(N117="","",IF(I117="","Prix inconnu",IF(K117&gt;'Mode d''emploi'!$B$24,"À réclamer",IF(K117&lt;-'Mode d''emploi'!$B$24,"Moins cher","OK"))))</f>
        <v/>
      </c>
      <c r="N117" s="16" t="str">
        <f aca="false">IF(D117="","",TRIM(C117)&amp;"|"&amp;TRIM(D117))</f>
        <v/>
      </c>
    </row>
    <row r="118" customFormat="false" ht="15" hidden="false" customHeight="false" outlineLevel="0" collapsed="false">
      <c r="A118" s="15"/>
      <c r="B118" s="12"/>
      <c r="C118" s="12"/>
      <c r="D118" s="12"/>
      <c r="E118" s="12"/>
      <c r="F118" s="13"/>
      <c r="G118" s="12"/>
      <c r="H118" s="16" t="str">
        <f aca="false">IF(N118="","",IFERROR(INDEX('Prix négociés'!$C$5:$C$204,MATCH(N118,'Prix négociés'!$J$5:$J$204,0)),"Référence inconnue"))</f>
        <v/>
      </c>
      <c r="I118" s="14" t="str">
        <f aca="false">IF(N118="","",IFERROR(INDEX('Prix négociés'!$G$5:$G$204,MATCH(N118,'Prix négociés'!$J$5:$J$204,0)),""))</f>
        <v/>
      </c>
      <c r="J118" s="14" t="str">
        <f aca="false">IF(OR(I118="",F118=""),"",F118-I118)</f>
        <v/>
      </c>
      <c r="K118" s="17" t="str">
        <f aca="false">IF(OR(J118="",N(I118)=0),"",J118/I118)</f>
        <v/>
      </c>
      <c r="L118" s="14" t="str">
        <f aca="false">IF(J118="","",ROUND(J118*N(E118),2))</f>
        <v/>
      </c>
      <c r="M118" s="18" t="str">
        <f aca="false">IF(N118="","",IF(I118="","Prix inconnu",IF(K118&gt;'Mode d''emploi'!$B$24,"À réclamer",IF(K118&lt;-'Mode d''emploi'!$B$24,"Moins cher","OK"))))</f>
        <v/>
      </c>
      <c r="N118" s="16" t="str">
        <f aca="false">IF(D118="","",TRIM(C118)&amp;"|"&amp;TRIM(D118))</f>
        <v/>
      </c>
    </row>
    <row r="119" customFormat="false" ht="15" hidden="false" customHeight="false" outlineLevel="0" collapsed="false">
      <c r="A119" s="15"/>
      <c r="B119" s="12"/>
      <c r="C119" s="12"/>
      <c r="D119" s="12"/>
      <c r="E119" s="12"/>
      <c r="F119" s="13"/>
      <c r="G119" s="12"/>
      <c r="H119" s="16" t="str">
        <f aca="false">IF(N119="","",IFERROR(INDEX('Prix négociés'!$C$5:$C$204,MATCH(N119,'Prix négociés'!$J$5:$J$204,0)),"Référence inconnue"))</f>
        <v/>
      </c>
      <c r="I119" s="14" t="str">
        <f aca="false">IF(N119="","",IFERROR(INDEX('Prix négociés'!$G$5:$G$204,MATCH(N119,'Prix négociés'!$J$5:$J$204,0)),""))</f>
        <v/>
      </c>
      <c r="J119" s="14" t="str">
        <f aca="false">IF(OR(I119="",F119=""),"",F119-I119)</f>
        <v/>
      </c>
      <c r="K119" s="17" t="str">
        <f aca="false">IF(OR(J119="",N(I119)=0),"",J119/I119)</f>
        <v/>
      </c>
      <c r="L119" s="14" t="str">
        <f aca="false">IF(J119="","",ROUND(J119*N(E119),2))</f>
        <v/>
      </c>
      <c r="M119" s="18" t="str">
        <f aca="false">IF(N119="","",IF(I119="","Prix inconnu",IF(K119&gt;'Mode d''emploi'!$B$24,"À réclamer",IF(K119&lt;-'Mode d''emploi'!$B$24,"Moins cher","OK"))))</f>
        <v/>
      </c>
      <c r="N119" s="16" t="str">
        <f aca="false">IF(D119="","",TRIM(C119)&amp;"|"&amp;TRIM(D119))</f>
        <v/>
      </c>
    </row>
    <row r="120" customFormat="false" ht="15" hidden="false" customHeight="false" outlineLevel="0" collapsed="false">
      <c r="A120" s="15"/>
      <c r="B120" s="12"/>
      <c r="C120" s="12"/>
      <c r="D120" s="12"/>
      <c r="E120" s="12"/>
      <c r="F120" s="13"/>
      <c r="G120" s="12"/>
      <c r="H120" s="16" t="str">
        <f aca="false">IF(N120="","",IFERROR(INDEX('Prix négociés'!$C$5:$C$204,MATCH(N120,'Prix négociés'!$J$5:$J$204,0)),"Référence inconnue"))</f>
        <v/>
      </c>
      <c r="I120" s="14" t="str">
        <f aca="false">IF(N120="","",IFERROR(INDEX('Prix négociés'!$G$5:$G$204,MATCH(N120,'Prix négociés'!$J$5:$J$204,0)),""))</f>
        <v/>
      </c>
      <c r="J120" s="14" t="str">
        <f aca="false">IF(OR(I120="",F120=""),"",F120-I120)</f>
        <v/>
      </c>
      <c r="K120" s="17" t="str">
        <f aca="false">IF(OR(J120="",N(I120)=0),"",J120/I120)</f>
        <v/>
      </c>
      <c r="L120" s="14" t="str">
        <f aca="false">IF(J120="","",ROUND(J120*N(E120),2))</f>
        <v/>
      </c>
      <c r="M120" s="18" t="str">
        <f aca="false">IF(N120="","",IF(I120="","Prix inconnu",IF(K120&gt;'Mode d''emploi'!$B$24,"À réclamer",IF(K120&lt;-'Mode d''emploi'!$B$24,"Moins cher","OK"))))</f>
        <v/>
      </c>
      <c r="N120" s="16" t="str">
        <f aca="false">IF(D120="","",TRIM(C120)&amp;"|"&amp;TRIM(D120))</f>
        <v/>
      </c>
    </row>
    <row r="121" customFormat="false" ht="15" hidden="false" customHeight="false" outlineLevel="0" collapsed="false">
      <c r="A121" s="15"/>
      <c r="B121" s="12"/>
      <c r="C121" s="12"/>
      <c r="D121" s="12"/>
      <c r="E121" s="12"/>
      <c r="F121" s="13"/>
      <c r="G121" s="12"/>
      <c r="H121" s="16" t="str">
        <f aca="false">IF(N121="","",IFERROR(INDEX('Prix négociés'!$C$5:$C$204,MATCH(N121,'Prix négociés'!$J$5:$J$204,0)),"Référence inconnue"))</f>
        <v/>
      </c>
      <c r="I121" s="14" t="str">
        <f aca="false">IF(N121="","",IFERROR(INDEX('Prix négociés'!$G$5:$G$204,MATCH(N121,'Prix négociés'!$J$5:$J$204,0)),""))</f>
        <v/>
      </c>
      <c r="J121" s="14" t="str">
        <f aca="false">IF(OR(I121="",F121=""),"",F121-I121)</f>
        <v/>
      </c>
      <c r="K121" s="17" t="str">
        <f aca="false">IF(OR(J121="",N(I121)=0),"",J121/I121)</f>
        <v/>
      </c>
      <c r="L121" s="14" t="str">
        <f aca="false">IF(J121="","",ROUND(J121*N(E121),2))</f>
        <v/>
      </c>
      <c r="M121" s="18" t="str">
        <f aca="false">IF(N121="","",IF(I121="","Prix inconnu",IF(K121&gt;'Mode d''emploi'!$B$24,"À réclamer",IF(K121&lt;-'Mode d''emploi'!$B$24,"Moins cher","OK"))))</f>
        <v/>
      </c>
      <c r="N121" s="16" t="str">
        <f aca="false">IF(D121="","",TRIM(C121)&amp;"|"&amp;TRIM(D121))</f>
        <v/>
      </c>
    </row>
    <row r="122" customFormat="false" ht="15" hidden="false" customHeight="false" outlineLevel="0" collapsed="false">
      <c r="A122" s="15"/>
      <c r="B122" s="12"/>
      <c r="C122" s="12"/>
      <c r="D122" s="12"/>
      <c r="E122" s="12"/>
      <c r="F122" s="13"/>
      <c r="G122" s="12"/>
      <c r="H122" s="16" t="str">
        <f aca="false">IF(N122="","",IFERROR(INDEX('Prix négociés'!$C$5:$C$204,MATCH(N122,'Prix négociés'!$J$5:$J$204,0)),"Référence inconnue"))</f>
        <v/>
      </c>
      <c r="I122" s="14" t="str">
        <f aca="false">IF(N122="","",IFERROR(INDEX('Prix négociés'!$G$5:$G$204,MATCH(N122,'Prix négociés'!$J$5:$J$204,0)),""))</f>
        <v/>
      </c>
      <c r="J122" s="14" t="str">
        <f aca="false">IF(OR(I122="",F122=""),"",F122-I122)</f>
        <v/>
      </c>
      <c r="K122" s="17" t="str">
        <f aca="false">IF(OR(J122="",N(I122)=0),"",J122/I122)</f>
        <v/>
      </c>
      <c r="L122" s="14" t="str">
        <f aca="false">IF(J122="","",ROUND(J122*N(E122),2))</f>
        <v/>
      </c>
      <c r="M122" s="18" t="str">
        <f aca="false">IF(N122="","",IF(I122="","Prix inconnu",IF(K122&gt;'Mode d''emploi'!$B$24,"À réclamer",IF(K122&lt;-'Mode d''emploi'!$B$24,"Moins cher","OK"))))</f>
        <v/>
      </c>
      <c r="N122" s="16" t="str">
        <f aca="false">IF(D122="","",TRIM(C122)&amp;"|"&amp;TRIM(D122))</f>
        <v/>
      </c>
    </row>
    <row r="123" customFormat="false" ht="15" hidden="false" customHeight="false" outlineLevel="0" collapsed="false">
      <c r="A123" s="15"/>
      <c r="B123" s="12"/>
      <c r="C123" s="12"/>
      <c r="D123" s="12"/>
      <c r="E123" s="12"/>
      <c r="F123" s="13"/>
      <c r="G123" s="12"/>
      <c r="H123" s="16" t="str">
        <f aca="false">IF(N123="","",IFERROR(INDEX('Prix négociés'!$C$5:$C$204,MATCH(N123,'Prix négociés'!$J$5:$J$204,0)),"Référence inconnue"))</f>
        <v/>
      </c>
      <c r="I123" s="14" t="str">
        <f aca="false">IF(N123="","",IFERROR(INDEX('Prix négociés'!$G$5:$G$204,MATCH(N123,'Prix négociés'!$J$5:$J$204,0)),""))</f>
        <v/>
      </c>
      <c r="J123" s="14" t="str">
        <f aca="false">IF(OR(I123="",F123=""),"",F123-I123)</f>
        <v/>
      </c>
      <c r="K123" s="17" t="str">
        <f aca="false">IF(OR(J123="",N(I123)=0),"",J123/I123)</f>
        <v/>
      </c>
      <c r="L123" s="14" t="str">
        <f aca="false">IF(J123="","",ROUND(J123*N(E123),2))</f>
        <v/>
      </c>
      <c r="M123" s="18" t="str">
        <f aca="false">IF(N123="","",IF(I123="","Prix inconnu",IF(K123&gt;'Mode d''emploi'!$B$24,"À réclamer",IF(K123&lt;-'Mode d''emploi'!$B$24,"Moins cher","OK"))))</f>
        <v/>
      </c>
      <c r="N123" s="16" t="str">
        <f aca="false">IF(D123="","",TRIM(C123)&amp;"|"&amp;TRIM(D123))</f>
        <v/>
      </c>
    </row>
    <row r="124" customFormat="false" ht="15" hidden="false" customHeight="false" outlineLevel="0" collapsed="false">
      <c r="A124" s="15"/>
      <c r="B124" s="12"/>
      <c r="C124" s="12"/>
      <c r="D124" s="12"/>
      <c r="E124" s="12"/>
      <c r="F124" s="13"/>
      <c r="G124" s="12"/>
      <c r="H124" s="16" t="str">
        <f aca="false">IF(N124="","",IFERROR(INDEX('Prix négociés'!$C$5:$C$204,MATCH(N124,'Prix négociés'!$J$5:$J$204,0)),"Référence inconnue"))</f>
        <v/>
      </c>
      <c r="I124" s="14" t="str">
        <f aca="false">IF(N124="","",IFERROR(INDEX('Prix négociés'!$G$5:$G$204,MATCH(N124,'Prix négociés'!$J$5:$J$204,0)),""))</f>
        <v/>
      </c>
      <c r="J124" s="14" t="str">
        <f aca="false">IF(OR(I124="",F124=""),"",F124-I124)</f>
        <v/>
      </c>
      <c r="K124" s="17" t="str">
        <f aca="false">IF(OR(J124="",N(I124)=0),"",J124/I124)</f>
        <v/>
      </c>
      <c r="L124" s="14" t="str">
        <f aca="false">IF(J124="","",ROUND(J124*N(E124),2))</f>
        <v/>
      </c>
      <c r="M124" s="18" t="str">
        <f aca="false">IF(N124="","",IF(I124="","Prix inconnu",IF(K124&gt;'Mode d''emploi'!$B$24,"À réclamer",IF(K124&lt;-'Mode d''emploi'!$B$24,"Moins cher","OK"))))</f>
        <v/>
      </c>
      <c r="N124" s="16" t="str">
        <f aca="false">IF(D124="","",TRIM(C124)&amp;"|"&amp;TRIM(D124))</f>
        <v/>
      </c>
    </row>
    <row r="125" customFormat="false" ht="15" hidden="false" customHeight="false" outlineLevel="0" collapsed="false">
      <c r="A125" s="15"/>
      <c r="B125" s="12"/>
      <c r="C125" s="12"/>
      <c r="D125" s="12"/>
      <c r="E125" s="12"/>
      <c r="F125" s="13"/>
      <c r="G125" s="12"/>
      <c r="H125" s="16" t="str">
        <f aca="false">IF(N125="","",IFERROR(INDEX('Prix négociés'!$C$5:$C$204,MATCH(N125,'Prix négociés'!$J$5:$J$204,0)),"Référence inconnue"))</f>
        <v/>
      </c>
      <c r="I125" s="14" t="str">
        <f aca="false">IF(N125="","",IFERROR(INDEX('Prix négociés'!$G$5:$G$204,MATCH(N125,'Prix négociés'!$J$5:$J$204,0)),""))</f>
        <v/>
      </c>
      <c r="J125" s="14" t="str">
        <f aca="false">IF(OR(I125="",F125=""),"",F125-I125)</f>
        <v/>
      </c>
      <c r="K125" s="17" t="str">
        <f aca="false">IF(OR(J125="",N(I125)=0),"",J125/I125)</f>
        <v/>
      </c>
      <c r="L125" s="14" t="str">
        <f aca="false">IF(J125="","",ROUND(J125*N(E125),2))</f>
        <v/>
      </c>
      <c r="M125" s="18" t="str">
        <f aca="false">IF(N125="","",IF(I125="","Prix inconnu",IF(K125&gt;'Mode d''emploi'!$B$24,"À réclamer",IF(K125&lt;-'Mode d''emploi'!$B$24,"Moins cher","OK"))))</f>
        <v/>
      </c>
      <c r="N125" s="16" t="str">
        <f aca="false">IF(D125="","",TRIM(C125)&amp;"|"&amp;TRIM(D125))</f>
        <v/>
      </c>
    </row>
    <row r="126" customFormat="false" ht="15" hidden="false" customHeight="false" outlineLevel="0" collapsed="false">
      <c r="A126" s="15"/>
      <c r="B126" s="12"/>
      <c r="C126" s="12"/>
      <c r="D126" s="12"/>
      <c r="E126" s="12"/>
      <c r="F126" s="13"/>
      <c r="G126" s="12"/>
      <c r="H126" s="16" t="str">
        <f aca="false">IF(N126="","",IFERROR(INDEX('Prix négociés'!$C$5:$C$204,MATCH(N126,'Prix négociés'!$J$5:$J$204,0)),"Référence inconnue"))</f>
        <v/>
      </c>
      <c r="I126" s="14" t="str">
        <f aca="false">IF(N126="","",IFERROR(INDEX('Prix négociés'!$G$5:$G$204,MATCH(N126,'Prix négociés'!$J$5:$J$204,0)),""))</f>
        <v/>
      </c>
      <c r="J126" s="14" t="str">
        <f aca="false">IF(OR(I126="",F126=""),"",F126-I126)</f>
        <v/>
      </c>
      <c r="K126" s="17" t="str">
        <f aca="false">IF(OR(J126="",N(I126)=0),"",J126/I126)</f>
        <v/>
      </c>
      <c r="L126" s="14" t="str">
        <f aca="false">IF(J126="","",ROUND(J126*N(E126),2))</f>
        <v/>
      </c>
      <c r="M126" s="18" t="str">
        <f aca="false">IF(N126="","",IF(I126="","Prix inconnu",IF(K126&gt;'Mode d''emploi'!$B$24,"À réclamer",IF(K126&lt;-'Mode d''emploi'!$B$24,"Moins cher","OK"))))</f>
        <v/>
      </c>
      <c r="N126" s="16" t="str">
        <f aca="false">IF(D126="","",TRIM(C126)&amp;"|"&amp;TRIM(D126))</f>
        <v/>
      </c>
    </row>
    <row r="127" customFormat="false" ht="15" hidden="false" customHeight="false" outlineLevel="0" collapsed="false">
      <c r="A127" s="15"/>
      <c r="B127" s="12"/>
      <c r="C127" s="12"/>
      <c r="D127" s="12"/>
      <c r="E127" s="12"/>
      <c r="F127" s="13"/>
      <c r="G127" s="12"/>
      <c r="H127" s="16" t="str">
        <f aca="false">IF(N127="","",IFERROR(INDEX('Prix négociés'!$C$5:$C$204,MATCH(N127,'Prix négociés'!$J$5:$J$204,0)),"Référence inconnue"))</f>
        <v/>
      </c>
      <c r="I127" s="14" t="str">
        <f aca="false">IF(N127="","",IFERROR(INDEX('Prix négociés'!$G$5:$G$204,MATCH(N127,'Prix négociés'!$J$5:$J$204,0)),""))</f>
        <v/>
      </c>
      <c r="J127" s="14" t="str">
        <f aca="false">IF(OR(I127="",F127=""),"",F127-I127)</f>
        <v/>
      </c>
      <c r="K127" s="17" t="str">
        <f aca="false">IF(OR(J127="",N(I127)=0),"",J127/I127)</f>
        <v/>
      </c>
      <c r="L127" s="14" t="str">
        <f aca="false">IF(J127="","",ROUND(J127*N(E127),2))</f>
        <v/>
      </c>
      <c r="M127" s="18" t="str">
        <f aca="false">IF(N127="","",IF(I127="","Prix inconnu",IF(K127&gt;'Mode d''emploi'!$B$24,"À réclamer",IF(K127&lt;-'Mode d''emploi'!$B$24,"Moins cher","OK"))))</f>
        <v/>
      </c>
      <c r="N127" s="16" t="str">
        <f aca="false">IF(D127="","",TRIM(C127)&amp;"|"&amp;TRIM(D127))</f>
        <v/>
      </c>
    </row>
    <row r="128" customFormat="false" ht="15" hidden="false" customHeight="false" outlineLevel="0" collapsed="false">
      <c r="A128" s="15"/>
      <c r="B128" s="12"/>
      <c r="C128" s="12"/>
      <c r="D128" s="12"/>
      <c r="E128" s="12"/>
      <c r="F128" s="13"/>
      <c r="G128" s="12"/>
      <c r="H128" s="16" t="str">
        <f aca="false">IF(N128="","",IFERROR(INDEX('Prix négociés'!$C$5:$C$204,MATCH(N128,'Prix négociés'!$J$5:$J$204,0)),"Référence inconnue"))</f>
        <v/>
      </c>
      <c r="I128" s="14" t="str">
        <f aca="false">IF(N128="","",IFERROR(INDEX('Prix négociés'!$G$5:$G$204,MATCH(N128,'Prix négociés'!$J$5:$J$204,0)),""))</f>
        <v/>
      </c>
      <c r="J128" s="14" t="str">
        <f aca="false">IF(OR(I128="",F128=""),"",F128-I128)</f>
        <v/>
      </c>
      <c r="K128" s="17" t="str">
        <f aca="false">IF(OR(J128="",N(I128)=0),"",J128/I128)</f>
        <v/>
      </c>
      <c r="L128" s="14" t="str">
        <f aca="false">IF(J128="","",ROUND(J128*N(E128),2))</f>
        <v/>
      </c>
      <c r="M128" s="18" t="str">
        <f aca="false">IF(N128="","",IF(I128="","Prix inconnu",IF(K128&gt;'Mode d''emploi'!$B$24,"À réclamer",IF(K128&lt;-'Mode d''emploi'!$B$24,"Moins cher","OK"))))</f>
        <v/>
      </c>
      <c r="N128" s="16" t="str">
        <f aca="false">IF(D128="","",TRIM(C128)&amp;"|"&amp;TRIM(D128))</f>
        <v/>
      </c>
    </row>
    <row r="129" customFormat="false" ht="15" hidden="false" customHeight="false" outlineLevel="0" collapsed="false">
      <c r="A129" s="15"/>
      <c r="B129" s="12"/>
      <c r="C129" s="12"/>
      <c r="D129" s="12"/>
      <c r="E129" s="12"/>
      <c r="F129" s="13"/>
      <c r="G129" s="12"/>
      <c r="H129" s="16" t="str">
        <f aca="false">IF(N129="","",IFERROR(INDEX('Prix négociés'!$C$5:$C$204,MATCH(N129,'Prix négociés'!$J$5:$J$204,0)),"Référence inconnue"))</f>
        <v/>
      </c>
      <c r="I129" s="14" t="str">
        <f aca="false">IF(N129="","",IFERROR(INDEX('Prix négociés'!$G$5:$G$204,MATCH(N129,'Prix négociés'!$J$5:$J$204,0)),""))</f>
        <v/>
      </c>
      <c r="J129" s="14" t="str">
        <f aca="false">IF(OR(I129="",F129=""),"",F129-I129)</f>
        <v/>
      </c>
      <c r="K129" s="17" t="str">
        <f aca="false">IF(OR(J129="",N(I129)=0),"",J129/I129)</f>
        <v/>
      </c>
      <c r="L129" s="14" t="str">
        <f aca="false">IF(J129="","",ROUND(J129*N(E129),2))</f>
        <v/>
      </c>
      <c r="M129" s="18" t="str">
        <f aca="false">IF(N129="","",IF(I129="","Prix inconnu",IF(K129&gt;'Mode d''emploi'!$B$24,"À réclamer",IF(K129&lt;-'Mode d''emploi'!$B$24,"Moins cher","OK"))))</f>
        <v/>
      </c>
      <c r="N129" s="16" t="str">
        <f aca="false">IF(D129="","",TRIM(C129)&amp;"|"&amp;TRIM(D129))</f>
        <v/>
      </c>
    </row>
    <row r="130" customFormat="false" ht="15" hidden="false" customHeight="false" outlineLevel="0" collapsed="false">
      <c r="A130" s="15"/>
      <c r="B130" s="12"/>
      <c r="C130" s="12"/>
      <c r="D130" s="12"/>
      <c r="E130" s="12"/>
      <c r="F130" s="13"/>
      <c r="G130" s="12"/>
      <c r="H130" s="16" t="str">
        <f aca="false">IF(N130="","",IFERROR(INDEX('Prix négociés'!$C$5:$C$204,MATCH(N130,'Prix négociés'!$J$5:$J$204,0)),"Référence inconnue"))</f>
        <v/>
      </c>
      <c r="I130" s="14" t="str">
        <f aca="false">IF(N130="","",IFERROR(INDEX('Prix négociés'!$G$5:$G$204,MATCH(N130,'Prix négociés'!$J$5:$J$204,0)),""))</f>
        <v/>
      </c>
      <c r="J130" s="14" t="str">
        <f aca="false">IF(OR(I130="",F130=""),"",F130-I130)</f>
        <v/>
      </c>
      <c r="K130" s="17" t="str">
        <f aca="false">IF(OR(J130="",N(I130)=0),"",J130/I130)</f>
        <v/>
      </c>
      <c r="L130" s="14" t="str">
        <f aca="false">IF(J130="","",ROUND(J130*N(E130),2))</f>
        <v/>
      </c>
      <c r="M130" s="18" t="str">
        <f aca="false">IF(N130="","",IF(I130="","Prix inconnu",IF(K130&gt;'Mode d''emploi'!$B$24,"À réclamer",IF(K130&lt;-'Mode d''emploi'!$B$24,"Moins cher","OK"))))</f>
        <v/>
      </c>
      <c r="N130" s="16" t="str">
        <f aca="false">IF(D130="","",TRIM(C130)&amp;"|"&amp;TRIM(D130))</f>
        <v/>
      </c>
    </row>
    <row r="131" customFormat="false" ht="15" hidden="false" customHeight="false" outlineLevel="0" collapsed="false">
      <c r="A131" s="15"/>
      <c r="B131" s="12"/>
      <c r="C131" s="12"/>
      <c r="D131" s="12"/>
      <c r="E131" s="12"/>
      <c r="F131" s="13"/>
      <c r="G131" s="12"/>
      <c r="H131" s="16" t="str">
        <f aca="false">IF(N131="","",IFERROR(INDEX('Prix négociés'!$C$5:$C$204,MATCH(N131,'Prix négociés'!$J$5:$J$204,0)),"Référence inconnue"))</f>
        <v/>
      </c>
      <c r="I131" s="14" t="str">
        <f aca="false">IF(N131="","",IFERROR(INDEX('Prix négociés'!$G$5:$G$204,MATCH(N131,'Prix négociés'!$J$5:$J$204,0)),""))</f>
        <v/>
      </c>
      <c r="J131" s="14" t="str">
        <f aca="false">IF(OR(I131="",F131=""),"",F131-I131)</f>
        <v/>
      </c>
      <c r="K131" s="17" t="str">
        <f aca="false">IF(OR(J131="",N(I131)=0),"",J131/I131)</f>
        <v/>
      </c>
      <c r="L131" s="14" t="str">
        <f aca="false">IF(J131="","",ROUND(J131*N(E131),2))</f>
        <v/>
      </c>
      <c r="M131" s="18" t="str">
        <f aca="false">IF(N131="","",IF(I131="","Prix inconnu",IF(K131&gt;'Mode d''emploi'!$B$24,"À réclamer",IF(K131&lt;-'Mode d''emploi'!$B$24,"Moins cher","OK"))))</f>
        <v/>
      </c>
      <c r="N131" s="16" t="str">
        <f aca="false">IF(D131="","",TRIM(C131)&amp;"|"&amp;TRIM(D131))</f>
        <v/>
      </c>
    </row>
    <row r="132" customFormat="false" ht="15" hidden="false" customHeight="false" outlineLevel="0" collapsed="false">
      <c r="A132" s="15"/>
      <c r="B132" s="12"/>
      <c r="C132" s="12"/>
      <c r="D132" s="12"/>
      <c r="E132" s="12"/>
      <c r="F132" s="13"/>
      <c r="G132" s="12"/>
      <c r="H132" s="16" t="str">
        <f aca="false">IF(N132="","",IFERROR(INDEX('Prix négociés'!$C$5:$C$204,MATCH(N132,'Prix négociés'!$J$5:$J$204,0)),"Référence inconnue"))</f>
        <v/>
      </c>
      <c r="I132" s="14" t="str">
        <f aca="false">IF(N132="","",IFERROR(INDEX('Prix négociés'!$G$5:$G$204,MATCH(N132,'Prix négociés'!$J$5:$J$204,0)),""))</f>
        <v/>
      </c>
      <c r="J132" s="14" t="str">
        <f aca="false">IF(OR(I132="",F132=""),"",F132-I132)</f>
        <v/>
      </c>
      <c r="K132" s="17" t="str">
        <f aca="false">IF(OR(J132="",N(I132)=0),"",J132/I132)</f>
        <v/>
      </c>
      <c r="L132" s="14" t="str">
        <f aca="false">IF(J132="","",ROUND(J132*N(E132),2))</f>
        <v/>
      </c>
      <c r="M132" s="18" t="str">
        <f aca="false">IF(N132="","",IF(I132="","Prix inconnu",IF(K132&gt;'Mode d''emploi'!$B$24,"À réclamer",IF(K132&lt;-'Mode d''emploi'!$B$24,"Moins cher","OK"))))</f>
        <v/>
      </c>
      <c r="N132" s="16" t="str">
        <f aca="false">IF(D132="","",TRIM(C132)&amp;"|"&amp;TRIM(D132))</f>
        <v/>
      </c>
    </row>
    <row r="133" customFormat="false" ht="15" hidden="false" customHeight="false" outlineLevel="0" collapsed="false">
      <c r="A133" s="15"/>
      <c r="B133" s="12"/>
      <c r="C133" s="12"/>
      <c r="D133" s="12"/>
      <c r="E133" s="12"/>
      <c r="F133" s="13"/>
      <c r="G133" s="12"/>
      <c r="H133" s="16" t="str">
        <f aca="false">IF(N133="","",IFERROR(INDEX('Prix négociés'!$C$5:$C$204,MATCH(N133,'Prix négociés'!$J$5:$J$204,0)),"Référence inconnue"))</f>
        <v/>
      </c>
      <c r="I133" s="14" t="str">
        <f aca="false">IF(N133="","",IFERROR(INDEX('Prix négociés'!$G$5:$G$204,MATCH(N133,'Prix négociés'!$J$5:$J$204,0)),""))</f>
        <v/>
      </c>
      <c r="J133" s="14" t="str">
        <f aca="false">IF(OR(I133="",F133=""),"",F133-I133)</f>
        <v/>
      </c>
      <c r="K133" s="17" t="str">
        <f aca="false">IF(OR(J133="",N(I133)=0),"",J133/I133)</f>
        <v/>
      </c>
      <c r="L133" s="14" t="str">
        <f aca="false">IF(J133="","",ROUND(J133*N(E133),2))</f>
        <v/>
      </c>
      <c r="M133" s="18" t="str">
        <f aca="false">IF(N133="","",IF(I133="","Prix inconnu",IF(K133&gt;'Mode d''emploi'!$B$24,"À réclamer",IF(K133&lt;-'Mode d''emploi'!$B$24,"Moins cher","OK"))))</f>
        <v/>
      </c>
      <c r="N133" s="16" t="str">
        <f aca="false">IF(D133="","",TRIM(C133)&amp;"|"&amp;TRIM(D133))</f>
        <v/>
      </c>
    </row>
    <row r="134" customFormat="false" ht="15" hidden="false" customHeight="false" outlineLevel="0" collapsed="false">
      <c r="A134" s="15"/>
      <c r="B134" s="12"/>
      <c r="C134" s="12"/>
      <c r="D134" s="12"/>
      <c r="E134" s="12"/>
      <c r="F134" s="13"/>
      <c r="G134" s="12"/>
      <c r="H134" s="16" t="str">
        <f aca="false">IF(N134="","",IFERROR(INDEX('Prix négociés'!$C$5:$C$204,MATCH(N134,'Prix négociés'!$J$5:$J$204,0)),"Référence inconnue"))</f>
        <v/>
      </c>
      <c r="I134" s="14" t="str">
        <f aca="false">IF(N134="","",IFERROR(INDEX('Prix négociés'!$G$5:$G$204,MATCH(N134,'Prix négociés'!$J$5:$J$204,0)),""))</f>
        <v/>
      </c>
      <c r="J134" s="14" t="str">
        <f aca="false">IF(OR(I134="",F134=""),"",F134-I134)</f>
        <v/>
      </c>
      <c r="K134" s="17" t="str">
        <f aca="false">IF(OR(J134="",N(I134)=0),"",J134/I134)</f>
        <v/>
      </c>
      <c r="L134" s="14" t="str">
        <f aca="false">IF(J134="","",ROUND(J134*N(E134),2))</f>
        <v/>
      </c>
      <c r="M134" s="18" t="str">
        <f aca="false">IF(N134="","",IF(I134="","Prix inconnu",IF(K134&gt;'Mode d''emploi'!$B$24,"À réclamer",IF(K134&lt;-'Mode d''emploi'!$B$24,"Moins cher","OK"))))</f>
        <v/>
      </c>
      <c r="N134" s="16" t="str">
        <f aca="false">IF(D134="","",TRIM(C134)&amp;"|"&amp;TRIM(D134))</f>
        <v/>
      </c>
    </row>
    <row r="135" customFormat="false" ht="15" hidden="false" customHeight="false" outlineLevel="0" collapsed="false">
      <c r="A135" s="15"/>
      <c r="B135" s="12"/>
      <c r="C135" s="12"/>
      <c r="D135" s="12"/>
      <c r="E135" s="12"/>
      <c r="F135" s="13"/>
      <c r="G135" s="12"/>
      <c r="H135" s="16" t="str">
        <f aca="false">IF(N135="","",IFERROR(INDEX('Prix négociés'!$C$5:$C$204,MATCH(N135,'Prix négociés'!$J$5:$J$204,0)),"Référence inconnue"))</f>
        <v/>
      </c>
      <c r="I135" s="14" t="str">
        <f aca="false">IF(N135="","",IFERROR(INDEX('Prix négociés'!$G$5:$G$204,MATCH(N135,'Prix négociés'!$J$5:$J$204,0)),""))</f>
        <v/>
      </c>
      <c r="J135" s="14" t="str">
        <f aca="false">IF(OR(I135="",F135=""),"",F135-I135)</f>
        <v/>
      </c>
      <c r="K135" s="17" t="str">
        <f aca="false">IF(OR(J135="",N(I135)=0),"",J135/I135)</f>
        <v/>
      </c>
      <c r="L135" s="14" t="str">
        <f aca="false">IF(J135="","",ROUND(J135*N(E135),2))</f>
        <v/>
      </c>
      <c r="M135" s="18" t="str">
        <f aca="false">IF(N135="","",IF(I135="","Prix inconnu",IF(K135&gt;'Mode d''emploi'!$B$24,"À réclamer",IF(K135&lt;-'Mode d''emploi'!$B$24,"Moins cher","OK"))))</f>
        <v/>
      </c>
      <c r="N135" s="16" t="str">
        <f aca="false">IF(D135="","",TRIM(C135)&amp;"|"&amp;TRIM(D135))</f>
        <v/>
      </c>
    </row>
    <row r="136" customFormat="false" ht="15" hidden="false" customHeight="false" outlineLevel="0" collapsed="false">
      <c r="A136" s="15"/>
      <c r="B136" s="12"/>
      <c r="C136" s="12"/>
      <c r="D136" s="12"/>
      <c r="E136" s="12"/>
      <c r="F136" s="13"/>
      <c r="G136" s="12"/>
      <c r="H136" s="16" t="str">
        <f aca="false">IF(N136="","",IFERROR(INDEX('Prix négociés'!$C$5:$C$204,MATCH(N136,'Prix négociés'!$J$5:$J$204,0)),"Référence inconnue"))</f>
        <v/>
      </c>
      <c r="I136" s="14" t="str">
        <f aca="false">IF(N136="","",IFERROR(INDEX('Prix négociés'!$G$5:$G$204,MATCH(N136,'Prix négociés'!$J$5:$J$204,0)),""))</f>
        <v/>
      </c>
      <c r="J136" s="14" t="str">
        <f aca="false">IF(OR(I136="",F136=""),"",F136-I136)</f>
        <v/>
      </c>
      <c r="K136" s="17" t="str">
        <f aca="false">IF(OR(J136="",N(I136)=0),"",J136/I136)</f>
        <v/>
      </c>
      <c r="L136" s="14" t="str">
        <f aca="false">IF(J136="","",ROUND(J136*N(E136),2))</f>
        <v/>
      </c>
      <c r="M136" s="18" t="str">
        <f aca="false">IF(N136="","",IF(I136="","Prix inconnu",IF(K136&gt;'Mode d''emploi'!$B$24,"À réclamer",IF(K136&lt;-'Mode d''emploi'!$B$24,"Moins cher","OK"))))</f>
        <v/>
      </c>
      <c r="N136" s="16" t="str">
        <f aca="false">IF(D136="","",TRIM(C136)&amp;"|"&amp;TRIM(D136))</f>
        <v/>
      </c>
    </row>
    <row r="137" customFormat="false" ht="15" hidden="false" customHeight="false" outlineLevel="0" collapsed="false">
      <c r="A137" s="15"/>
      <c r="B137" s="12"/>
      <c r="C137" s="12"/>
      <c r="D137" s="12"/>
      <c r="E137" s="12"/>
      <c r="F137" s="13"/>
      <c r="G137" s="12"/>
      <c r="H137" s="16" t="str">
        <f aca="false">IF(N137="","",IFERROR(INDEX('Prix négociés'!$C$5:$C$204,MATCH(N137,'Prix négociés'!$J$5:$J$204,0)),"Référence inconnue"))</f>
        <v/>
      </c>
      <c r="I137" s="14" t="str">
        <f aca="false">IF(N137="","",IFERROR(INDEX('Prix négociés'!$G$5:$G$204,MATCH(N137,'Prix négociés'!$J$5:$J$204,0)),""))</f>
        <v/>
      </c>
      <c r="J137" s="14" t="str">
        <f aca="false">IF(OR(I137="",F137=""),"",F137-I137)</f>
        <v/>
      </c>
      <c r="K137" s="17" t="str">
        <f aca="false">IF(OR(J137="",N(I137)=0),"",J137/I137)</f>
        <v/>
      </c>
      <c r="L137" s="14" t="str">
        <f aca="false">IF(J137="","",ROUND(J137*N(E137),2))</f>
        <v/>
      </c>
      <c r="M137" s="18" t="str">
        <f aca="false">IF(N137="","",IF(I137="","Prix inconnu",IF(K137&gt;'Mode d''emploi'!$B$24,"À réclamer",IF(K137&lt;-'Mode d''emploi'!$B$24,"Moins cher","OK"))))</f>
        <v/>
      </c>
      <c r="N137" s="16" t="str">
        <f aca="false">IF(D137="","",TRIM(C137)&amp;"|"&amp;TRIM(D137))</f>
        <v/>
      </c>
    </row>
    <row r="138" customFormat="false" ht="15" hidden="false" customHeight="false" outlineLevel="0" collapsed="false">
      <c r="A138" s="15"/>
      <c r="B138" s="12"/>
      <c r="C138" s="12"/>
      <c r="D138" s="12"/>
      <c r="E138" s="12"/>
      <c r="F138" s="13"/>
      <c r="G138" s="12"/>
      <c r="H138" s="16" t="str">
        <f aca="false">IF(N138="","",IFERROR(INDEX('Prix négociés'!$C$5:$C$204,MATCH(N138,'Prix négociés'!$J$5:$J$204,0)),"Référence inconnue"))</f>
        <v/>
      </c>
      <c r="I138" s="14" t="str">
        <f aca="false">IF(N138="","",IFERROR(INDEX('Prix négociés'!$G$5:$G$204,MATCH(N138,'Prix négociés'!$J$5:$J$204,0)),""))</f>
        <v/>
      </c>
      <c r="J138" s="14" t="str">
        <f aca="false">IF(OR(I138="",F138=""),"",F138-I138)</f>
        <v/>
      </c>
      <c r="K138" s="17" t="str">
        <f aca="false">IF(OR(J138="",N(I138)=0),"",J138/I138)</f>
        <v/>
      </c>
      <c r="L138" s="14" t="str">
        <f aca="false">IF(J138="","",ROUND(J138*N(E138),2))</f>
        <v/>
      </c>
      <c r="M138" s="18" t="str">
        <f aca="false">IF(N138="","",IF(I138="","Prix inconnu",IF(K138&gt;'Mode d''emploi'!$B$24,"À réclamer",IF(K138&lt;-'Mode d''emploi'!$B$24,"Moins cher","OK"))))</f>
        <v/>
      </c>
      <c r="N138" s="16" t="str">
        <f aca="false">IF(D138="","",TRIM(C138)&amp;"|"&amp;TRIM(D138))</f>
        <v/>
      </c>
    </row>
    <row r="139" customFormat="false" ht="15" hidden="false" customHeight="false" outlineLevel="0" collapsed="false">
      <c r="A139" s="15"/>
      <c r="B139" s="12"/>
      <c r="C139" s="12"/>
      <c r="D139" s="12"/>
      <c r="E139" s="12"/>
      <c r="F139" s="13"/>
      <c r="G139" s="12"/>
      <c r="H139" s="16" t="str">
        <f aca="false">IF(N139="","",IFERROR(INDEX('Prix négociés'!$C$5:$C$204,MATCH(N139,'Prix négociés'!$J$5:$J$204,0)),"Référence inconnue"))</f>
        <v/>
      </c>
      <c r="I139" s="14" t="str">
        <f aca="false">IF(N139="","",IFERROR(INDEX('Prix négociés'!$G$5:$G$204,MATCH(N139,'Prix négociés'!$J$5:$J$204,0)),""))</f>
        <v/>
      </c>
      <c r="J139" s="14" t="str">
        <f aca="false">IF(OR(I139="",F139=""),"",F139-I139)</f>
        <v/>
      </c>
      <c r="K139" s="17" t="str">
        <f aca="false">IF(OR(J139="",N(I139)=0),"",J139/I139)</f>
        <v/>
      </c>
      <c r="L139" s="14" t="str">
        <f aca="false">IF(J139="","",ROUND(J139*N(E139),2))</f>
        <v/>
      </c>
      <c r="M139" s="18" t="str">
        <f aca="false">IF(N139="","",IF(I139="","Prix inconnu",IF(K139&gt;'Mode d''emploi'!$B$24,"À réclamer",IF(K139&lt;-'Mode d''emploi'!$B$24,"Moins cher","OK"))))</f>
        <v/>
      </c>
      <c r="N139" s="16" t="str">
        <f aca="false">IF(D139="","",TRIM(C139)&amp;"|"&amp;TRIM(D139))</f>
        <v/>
      </c>
    </row>
    <row r="140" customFormat="false" ht="15" hidden="false" customHeight="false" outlineLevel="0" collapsed="false">
      <c r="A140" s="15"/>
      <c r="B140" s="12"/>
      <c r="C140" s="12"/>
      <c r="D140" s="12"/>
      <c r="E140" s="12"/>
      <c r="F140" s="13"/>
      <c r="G140" s="12"/>
      <c r="H140" s="16" t="str">
        <f aca="false">IF(N140="","",IFERROR(INDEX('Prix négociés'!$C$5:$C$204,MATCH(N140,'Prix négociés'!$J$5:$J$204,0)),"Référence inconnue"))</f>
        <v/>
      </c>
      <c r="I140" s="14" t="str">
        <f aca="false">IF(N140="","",IFERROR(INDEX('Prix négociés'!$G$5:$G$204,MATCH(N140,'Prix négociés'!$J$5:$J$204,0)),""))</f>
        <v/>
      </c>
      <c r="J140" s="14" t="str">
        <f aca="false">IF(OR(I140="",F140=""),"",F140-I140)</f>
        <v/>
      </c>
      <c r="K140" s="17" t="str">
        <f aca="false">IF(OR(J140="",N(I140)=0),"",J140/I140)</f>
        <v/>
      </c>
      <c r="L140" s="14" t="str">
        <f aca="false">IF(J140="","",ROUND(J140*N(E140),2))</f>
        <v/>
      </c>
      <c r="M140" s="18" t="str">
        <f aca="false">IF(N140="","",IF(I140="","Prix inconnu",IF(K140&gt;'Mode d''emploi'!$B$24,"À réclamer",IF(K140&lt;-'Mode d''emploi'!$B$24,"Moins cher","OK"))))</f>
        <v/>
      </c>
      <c r="N140" s="16" t="str">
        <f aca="false">IF(D140="","",TRIM(C140)&amp;"|"&amp;TRIM(D140))</f>
        <v/>
      </c>
    </row>
    <row r="141" customFormat="false" ht="15" hidden="false" customHeight="false" outlineLevel="0" collapsed="false">
      <c r="A141" s="15"/>
      <c r="B141" s="12"/>
      <c r="C141" s="12"/>
      <c r="D141" s="12"/>
      <c r="E141" s="12"/>
      <c r="F141" s="13"/>
      <c r="G141" s="12"/>
      <c r="H141" s="16" t="str">
        <f aca="false">IF(N141="","",IFERROR(INDEX('Prix négociés'!$C$5:$C$204,MATCH(N141,'Prix négociés'!$J$5:$J$204,0)),"Référence inconnue"))</f>
        <v/>
      </c>
      <c r="I141" s="14" t="str">
        <f aca="false">IF(N141="","",IFERROR(INDEX('Prix négociés'!$G$5:$G$204,MATCH(N141,'Prix négociés'!$J$5:$J$204,0)),""))</f>
        <v/>
      </c>
      <c r="J141" s="14" t="str">
        <f aca="false">IF(OR(I141="",F141=""),"",F141-I141)</f>
        <v/>
      </c>
      <c r="K141" s="17" t="str">
        <f aca="false">IF(OR(J141="",N(I141)=0),"",J141/I141)</f>
        <v/>
      </c>
      <c r="L141" s="14" t="str">
        <f aca="false">IF(J141="","",ROUND(J141*N(E141),2))</f>
        <v/>
      </c>
      <c r="M141" s="18" t="str">
        <f aca="false">IF(N141="","",IF(I141="","Prix inconnu",IF(K141&gt;'Mode d''emploi'!$B$24,"À réclamer",IF(K141&lt;-'Mode d''emploi'!$B$24,"Moins cher","OK"))))</f>
        <v/>
      </c>
      <c r="N141" s="16" t="str">
        <f aca="false">IF(D141="","",TRIM(C141)&amp;"|"&amp;TRIM(D141))</f>
        <v/>
      </c>
    </row>
    <row r="142" customFormat="false" ht="15" hidden="false" customHeight="false" outlineLevel="0" collapsed="false">
      <c r="A142" s="15"/>
      <c r="B142" s="12"/>
      <c r="C142" s="12"/>
      <c r="D142" s="12"/>
      <c r="E142" s="12"/>
      <c r="F142" s="13"/>
      <c r="G142" s="12"/>
      <c r="H142" s="16" t="str">
        <f aca="false">IF(N142="","",IFERROR(INDEX('Prix négociés'!$C$5:$C$204,MATCH(N142,'Prix négociés'!$J$5:$J$204,0)),"Référence inconnue"))</f>
        <v/>
      </c>
      <c r="I142" s="14" t="str">
        <f aca="false">IF(N142="","",IFERROR(INDEX('Prix négociés'!$G$5:$G$204,MATCH(N142,'Prix négociés'!$J$5:$J$204,0)),""))</f>
        <v/>
      </c>
      <c r="J142" s="14" t="str">
        <f aca="false">IF(OR(I142="",F142=""),"",F142-I142)</f>
        <v/>
      </c>
      <c r="K142" s="17" t="str">
        <f aca="false">IF(OR(J142="",N(I142)=0),"",J142/I142)</f>
        <v/>
      </c>
      <c r="L142" s="14" t="str">
        <f aca="false">IF(J142="","",ROUND(J142*N(E142),2))</f>
        <v/>
      </c>
      <c r="M142" s="18" t="str">
        <f aca="false">IF(N142="","",IF(I142="","Prix inconnu",IF(K142&gt;'Mode d''emploi'!$B$24,"À réclamer",IF(K142&lt;-'Mode d''emploi'!$B$24,"Moins cher","OK"))))</f>
        <v/>
      </c>
      <c r="N142" s="16" t="str">
        <f aca="false">IF(D142="","",TRIM(C142)&amp;"|"&amp;TRIM(D142))</f>
        <v/>
      </c>
    </row>
    <row r="143" customFormat="false" ht="15" hidden="false" customHeight="false" outlineLevel="0" collapsed="false">
      <c r="A143" s="15"/>
      <c r="B143" s="12"/>
      <c r="C143" s="12"/>
      <c r="D143" s="12"/>
      <c r="E143" s="12"/>
      <c r="F143" s="13"/>
      <c r="G143" s="12"/>
      <c r="H143" s="16" t="str">
        <f aca="false">IF(N143="","",IFERROR(INDEX('Prix négociés'!$C$5:$C$204,MATCH(N143,'Prix négociés'!$J$5:$J$204,0)),"Référence inconnue"))</f>
        <v/>
      </c>
      <c r="I143" s="14" t="str">
        <f aca="false">IF(N143="","",IFERROR(INDEX('Prix négociés'!$G$5:$G$204,MATCH(N143,'Prix négociés'!$J$5:$J$204,0)),""))</f>
        <v/>
      </c>
      <c r="J143" s="14" t="str">
        <f aca="false">IF(OR(I143="",F143=""),"",F143-I143)</f>
        <v/>
      </c>
      <c r="K143" s="17" t="str">
        <f aca="false">IF(OR(J143="",N(I143)=0),"",J143/I143)</f>
        <v/>
      </c>
      <c r="L143" s="14" t="str">
        <f aca="false">IF(J143="","",ROUND(J143*N(E143),2))</f>
        <v/>
      </c>
      <c r="M143" s="18" t="str">
        <f aca="false">IF(N143="","",IF(I143="","Prix inconnu",IF(K143&gt;'Mode d''emploi'!$B$24,"À réclamer",IF(K143&lt;-'Mode d''emploi'!$B$24,"Moins cher","OK"))))</f>
        <v/>
      </c>
      <c r="N143" s="16" t="str">
        <f aca="false">IF(D143="","",TRIM(C143)&amp;"|"&amp;TRIM(D143))</f>
        <v/>
      </c>
    </row>
    <row r="144" customFormat="false" ht="15" hidden="false" customHeight="false" outlineLevel="0" collapsed="false">
      <c r="A144" s="15"/>
      <c r="B144" s="12"/>
      <c r="C144" s="12"/>
      <c r="D144" s="12"/>
      <c r="E144" s="12"/>
      <c r="F144" s="13"/>
      <c r="G144" s="12"/>
      <c r="H144" s="16" t="str">
        <f aca="false">IF(N144="","",IFERROR(INDEX('Prix négociés'!$C$5:$C$204,MATCH(N144,'Prix négociés'!$J$5:$J$204,0)),"Référence inconnue"))</f>
        <v/>
      </c>
      <c r="I144" s="14" t="str">
        <f aca="false">IF(N144="","",IFERROR(INDEX('Prix négociés'!$G$5:$G$204,MATCH(N144,'Prix négociés'!$J$5:$J$204,0)),""))</f>
        <v/>
      </c>
      <c r="J144" s="14" t="str">
        <f aca="false">IF(OR(I144="",F144=""),"",F144-I144)</f>
        <v/>
      </c>
      <c r="K144" s="17" t="str">
        <f aca="false">IF(OR(J144="",N(I144)=0),"",J144/I144)</f>
        <v/>
      </c>
      <c r="L144" s="14" t="str">
        <f aca="false">IF(J144="","",ROUND(J144*N(E144),2))</f>
        <v/>
      </c>
      <c r="M144" s="18" t="str">
        <f aca="false">IF(N144="","",IF(I144="","Prix inconnu",IF(K144&gt;'Mode d''emploi'!$B$24,"À réclamer",IF(K144&lt;-'Mode d''emploi'!$B$24,"Moins cher","OK"))))</f>
        <v/>
      </c>
      <c r="N144" s="16" t="str">
        <f aca="false">IF(D144="","",TRIM(C144)&amp;"|"&amp;TRIM(D144))</f>
        <v/>
      </c>
    </row>
    <row r="145" customFormat="false" ht="15" hidden="false" customHeight="false" outlineLevel="0" collapsed="false">
      <c r="A145" s="15"/>
      <c r="B145" s="12"/>
      <c r="C145" s="12"/>
      <c r="D145" s="12"/>
      <c r="E145" s="12"/>
      <c r="F145" s="13"/>
      <c r="G145" s="12"/>
      <c r="H145" s="16" t="str">
        <f aca="false">IF(N145="","",IFERROR(INDEX('Prix négociés'!$C$5:$C$204,MATCH(N145,'Prix négociés'!$J$5:$J$204,0)),"Référence inconnue"))</f>
        <v/>
      </c>
      <c r="I145" s="14" t="str">
        <f aca="false">IF(N145="","",IFERROR(INDEX('Prix négociés'!$G$5:$G$204,MATCH(N145,'Prix négociés'!$J$5:$J$204,0)),""))</f>
        <v/>
      </c>
      <c r="J145" s="14" t="str">
        <f aca="false">IF(OR(I145="",F145=""),"",F145-I145)</f>
        <v/>
      </c>
      <c r="K145" s="17" t="str">
        <f aca="false">IF(OR(J145="",N(I145)=0),"",J145/I145)</f>
        <v/>
      </c>
      <c r="L145" s="14" t="str">
        <f aca="false">IF(J145="","",ROUND(J145*N(E145),2))</f>
        <v/>
      </c>
      <c r="M145" s="18" t="str">
        <f aca="false">IF(N145="","",IF(I145="","Prix inconnu",IF(K145&gt;'Mode d''emploi'!$B$24,"À réclamer",IF(K145&lt;-'Mode d''emploi'!$B$24,"Moins cher","OK"))))</f>
        <v/>
      </c>
      <c r="N145" s="16" t="str">
        <f aca="false">IF(D145="","",TRIM(C145)&amp;"|"&amp;TRIM(D145))</f>
        <v/>
      </c>
    </row>
    <row r="146" customFormat="false" ht="15" hidden="false" customHeight="false" outlineLevel="0" collapsed="false">
      <c r="A146" s="15"/>
      <c r="B146" s="12"/>
      <c r="C146" s="12"/>
      <c r="D146" s="12"/>
      <c r="E146" s="12"/>
      <c r="F146" s="13"/>
      <c r="G146" s="12"/>
      <c r="H146" s="16" t="str">
        <f aca="false">IF(N146="","",IFERROR(INDEX('Prix négociés'!$C$5:$C$204,MATCH(N146,'Prix négociés'!$J$5:$J$204,0)),"Référence inconnue"))</f>
        <v/>
      </c>
      <c r="I146" s="14" t="str">
        <f aca="false">IF(N146="","",IFERROR(INDEX('Prix négociés'!$G$5:$G$204,MATCH(N146,'Prix négociés'!$J$5:$J$204,0)),""))</f>
        <v/>
      </c>
      <c r="J146" s="14" t="str">
        <f aca="false">IF(OR(I146="",F146=""),"",F146-I146)</f>
        <v/>
      </c>
      <c r="K146" s="17" t="str">
        <f aca="false">IF(OR(J146="",N(I146)=0),"",J146/I146)</f>
        <v/>
      </c>
      <c r="L146" s="14" t="str">
        <f aca="false">IF(J146="","",ROUND(J146*N(E146),2))</f>
        <v/>
      </c>
      <c r="M146" s="18" t="str">
        <f aca="false">IF(N146="","",IF(I146="","Prix inconnu",IF(K146&gt;'Mode d''emploi'!$B$24,"À réclamer",IF(K146&lt;-'Mode d''emploi'!$B$24,"Moins cher","OK"))))</f>
        <v/>
      </c>
      <c r="N146" s="16" t="str">
        <f aca="false">IF(D146="","",TRIM(C146)&amp;"|"&amp;TRIM(D146))</f>
        <v/>
      </c>
    </row>
    <row r="147" customFormat="false" ht="15" hidden="false" customHeight="false" outlineLevel="0" collapsed="false">
      <c r="A147" s="15"/>
      <c r="B147" s="12"/>
      <c r="C147" s="12"/>
      <c r="D147" s="12"/>
      <c r="E147" s="12"/>
      <c r="F147" s="13"/>
      <c r="G147" s="12"/>
      <c r="H147" s="16" t="str">
        <f aca="false">IF(N147="","",IFERROR(INDEX('Prix négociés'!$C$5:$C$204,MATCH(N147,'Prix négociés'!$J$5:$J$204,0)),"Référence inconnue"))</f>
        <v/>
      </c>
      <c r="I147" s="14" t="str">
        <f aca="false">IF(N147="","",IFERROR(INDEX('Prix négociés'!$G$5:$G$204,MATCH(N147,'Prix négociés'!$J$5:$J$204,0)),""))</f>
        <v/>
      </c>
      <c r="J147" s="14" t="str">
        <f aca="false">IF(OR(I147="",F147=""),"",F147-I147)</f>
        <v/>
      </c>
      <c r="K147" s="17" t="str">
        <f aca="false">IF(OR(J147="",N(I147)=0),"",J147/I147)</f>
        <v/>
      </c>
      <c r="L147" s="14" t="str">
        <f aca="false">IF(J147="","",ROUND(J147*N(E147),2))</f>
        <v/>
      </c>
      <c r="M147" s="18" t="str">
        <f aca="false">IF(N147="","",IF(I147="","Prix inconnu",IF(K147&gt;'Mode d''emploi'!$B$24,"À réclamer",IF(K147&lt;-'Mode d''emploi'!$B$24,"Moins cher","OK"))))</f>
        <v/>
      </c>
      <c r="N147" s="16" t="str">
        <f aca="false">IF(D147="","",TRIM(C147)&amp;"|"&amp;TRIM(D147))</f>
        <v/>
      </c>
    </row>
    <row r="148" customFormat="false" ht="15" hidden="false" customHeight="false" outlineLevel="0" collapsed="false">
      <c r="A148" s="15"/>
      <c r="B148" s="12"/>
      <c r="C148" s="12"/>
      <c r="D148" s="12"/>
      <c r="E148" s="12"/>
      <c r="F148" s="13"/>
      <c r="G148" s="12"/>
      <c r="H148" s="16" t="str">
        <f aca="false">IF(N148="","",IFERROR(INDEX('Prix négociés'!$C$5:$C$204,MATCH(N148,'Prix négociés'!$J$5:$J$204,0)),"Référence inconnue"))</f>
        <v/>
      </c>
      <c r="I148" s="14" t="str">
        <f aca="false">IF(N148="","",IFERROR(INDEX('Prix négociés'!$G$5:$G$204,MATCH(N148,'Prix négociés'!$J$5:$J$204,0)),""))</f>
        <v/>
      </c>
      <c r="J148" s="14" t="str">
        <f aca="false">IF(OR(I148="",F148=""),"",F148-I148)</f>
        <v/>
      </c>
      <c r="K148" s="17" t="str">
        <f aca="false">IF(OR(J148="",N(I148)=0),"",J148/I148)</f>
        <v/>
      </c>
      <c r="L148" s="14" t="str">
        <f aca="false">IF(J148="","",ROUND(J148*N(E148),2))</f>
        <v/>
      </c>
      <c r="M148" s="18" t="str">
        <f aca="false">IF(N148="","",IF(I148="","Prix inconnu",IF(K148&gt;'Mode d''emploi'!$B$24,"À réclamer",IF(K148&lt;-'Mode d''emploi'!$B$24,"Moins cher","OK"))))</f>
        <v/>
      </c>
      <c r="N148" s="16" t="str">
        <f aca="false">IF(D148="","",TRIM(C148)&amp;"|"&amp;TRIM(D148))</f>
        <v/>
      </c>
    </row>
    <row r="149" customFormat="false" ht="15" hidden="false" customHeight="false" outlineLevel="0" collapsed="false">
      <c r="A149" s="15"/>
      <c r="B149" s="12"/>
      <c r="C149" s="12"/>
      <c r="D149" s="12"/>
      <c r="E149" s="12"/>
      <c r="F149" s="13"/>
      <c r="G149" s="12"/>
      <c r="H149" s="16" t="str">
        <f aca="false">IF(N149="","",IFERROR(INDEX('Prix négociés'!$C$5:$C$204,MATCH(N149,'Prix négociés'!$J$5:$J$204,0)),"Référence inconnue"))</f>
        <v/>
      </c>
      <c r="I149" s="14" t="str">
        <f aca="false">IF(N149="","",IFERROR(INDEX('Prix négociés'!$G$5:$G$204,MATCH(N149,'Prix négociés'!$J$5:$J$204,0)),""))</f>
        <v/>
      </c>
      <c r="J149" s="14" t="str">
        <f aca="false">IF(OR(I149="",F149=""),"",F149-I149)</f>
        <v/>
      </c>
      <c r="K149" s="17" t="str">
        <f aca="false">IF(OR(J149="",N(I149)=0),"",J149/I149)</f>
        <v/>
      </c>
      <c r="L149" s="14" t="str">
        <f aca="false">IF(J149="","",ROUND(J149*N(E149),2))</f>
        <v/>
      </c>
      <c r="M149" s="18" t="str">
        <f aca="false">IF(N149="","",IF(I149="","Prix inconnu",IF(K149&gt;'Mode d''emploi'!$B$24,"À réclamer",IF(K149&lt;-'Mode d''emploi'!$B$24,"Moins cher","OK"))))</f>
        <v/>
      </c>
      <c r="N149" s="16" t="str">
        <f aca="false">IF(D149="","",TRIM(C149)&amp;"|"&amp;TRIM(D149))</f>
        <v/>
      </c>
    </row>
    <row r="150" customFormat="false" ht="15" hidden="false" customHeight="false" outlineLevel="0" collapsed="false">
      <c r="A150" s="15"/>
      <c r="B150" s="12"/>
      <c r="C150" s="12"/>
      <c r="D150" s="12"/>
      <c r="E150" s="12"/>
      <c r="F150" s="13"/>
      <c r="G150" s="12"/>
      <c r="H150" s="16" t="str">
        <f aca="false">IF(N150="","",IFERROR(INDEX('Prix négociés'!$C$5:$C$204,MATCH(N150,'Prix négociés'!$J$5:$J$204,0)),"Référence inconnue"))</f>
        <v/>
      </c>
      <c r="I150" s="14" t="str">
        <f aca="false">IF(N150="","",IFERROR(INDEX('Prix négociés'!$G$5:$G$204,MATCH(N150,'Prix négociés'!$J$5:$J$204,0)),""))</f>
        <v/>
      </c>
      <c r="J150" s="14" t="str">
        <f aca="false">IF(OR(I150="",F150=""),"",F150-I150)</f>
        <v/>
      </c>
      <c r="K150" s="17" t="str">
        <f aca="false">IF(OR(J150="",N(I150)=0),"",J150/I150)</f>
        <v/>
      </c>
      <c r="L150" s="14" t="str">
        <f aca="false">IF(J150="","",ROUND(J150*N(E150),2))</f>
        <v/>
      </c>
      <c r="M150" s="18" t="str">
        <f aca="false">IF(N150="","",IF(I150="","Prix inconnu",IF(K150&gt;'Mode d''emploi'!$B$24,"À réclamer",IF(K150&lt;-'Mode d''emploi'!$B$24,"Moins cher","OK"))))</f>
        <v/>
      </c>
      <c r="N150" s="16" t="str">
        <f aca="false">IF(D150="","",TRIM(C150)&amp;"|"&amp;TRIM(D150))</f>
        <v/>
      </c>
    </row>
    <row r="151" customFormat="false" ht="15" hidden="false" customHeight="false" outlineLevel="0" collapsed="false">
      <c r="A151" s="15"/>
      <c r="B151" s="12"/>
      <c r="C151" s="12"/>
      <c r="D151" s="12"/>
      <c r="E151" s="12"/>
      <c r="F151" s="13"/>
      <c r="G151" s="12"/>
      <c r="H151" s="16" t="str">
        <f aca="false">IF(N151="","",IFERROR(INDEX('Prix négociés'!$C$5:$C$204,MATCH(N151,'Prix négociés'!$J$5:$J$204,0)),"Référence inconnue"))</f>
        <v/>
      </c>
      <c r="I151" s="14" t="str">
        <f aca="false">IF(N151="","",IFERROR(INDEX('Prix négociés'!$G$5:$G$204,MATCH(N151,'Prix négociés'!$J$5:$J$204,0)),""))</f>
        <v/>
      </c>
      <c r="J151" s="14" t="str">
        <f aca="false">IF(OR(I151="",F151=""),"",F151-I151)</f>
        <v/>
      </c>
      <c r="K151" s="17" t="str">
        <f aca="false">IF(OR(J151="",N(I151)=0),"",J151/I151)</f>
        <v/>
      </c>
      <c r="L151" s="14" t="str">
        <f aca="false">IF(J151="","",ROUND(J151*N(E151),2))</f>
        <v/>
      </c>
      <c r="M151" s="18" t="str">
        <f aca="false">IF(N151="","",IF(I151="","Prix inconnu",IF(K151&gt;'Mode d''emploi'!$B$24,"À réclamer",IF(K151&lt;-'Mode d''emploi'!$B$24,"Moins cher","OK"))))</f>
        <v/>
      </c>
      <c r="N151" s="16" t="str">
        <f aca="false">IF(D151="","",TRIM(C151)&amp;"|"&amp;TRIM(D151))</f>
        <v/>
      </c>
    </row>
    <row r="152" customFormat="false" ht="15" hidden="false" customHeight="false" outlineLevel="0" collapsed="false">
      <c r="A152" s="15"/>
      <c r="B152" s="12"/>
      <c r="C152" s="12"/>
      <c r="D152" s="12"/>
      <c r="E152" s="12"/>
      <c r="F152" s="13"/>
      <c r="G152" s="12"/>
      <c r="H152" s="16" t="str">
        <f aca="false">IF(N152="","",IFERROR(INDEX('Prix négociés'!$C$5:$C$204,MATCH(N152,'Prix négociés'!$J$5:$J$204,0)),"Référence inconnue"))</f>
        <v/>
      </c>
      <c r="I152" s="14" t="str">
        <f aca="false">IF(N152="","",IFERROR(INDEX('Prix négociés'!$G$5:$G$204,MATCH(N152,'Prix négociés'!$J$5:$J$204,0)),""))</f>
        <v/>
      </c>
      <c r="J152" s="14" t="str">
        <f aca="false">IF(OR(I152="",F152=""),"",F152-I152)</f>
        <v/>
      </c>
      <c r="K152" s="17" t="str">
        <f aca="false">IF(OR(J152="",N(I152)=0),"",J152/I152)</f>
        <v/>
      </c>
      <c r="L152" s="14" t="str">
        <f aca="false">IF(J152="","",ROUND(J152*N(E152),2))</f>
        <v/>
      </c>
      <c r="M152" s="18" t="str">
        <f aca="false">IF(N152="","",IF(I152="","Prix inconnu",IF(K152&gt;'Mode d''emploi'!$B$24,"À réclamer",IF(K152&lt;-'Mode d''emploi'!$B$24,"Moins cher","OK"))))</f>
        <v/>
      </c>
      <c r="N152" s="16" t="str">
        <f aca="false">IF(D152="","",TRIM(C152)&amp;"|"&amp;TRIM(D152))</f>
        <v/>
      </c>
    </row>
    <row r="153" customFormat="false" ht="15" hidden="false" customHeight="false" outlineLevel="0" collapsed="false">
      <c r="A153" s="15"/>
      <c r="B153" s="12"/>
      <c r="C153" s="12"/>
      <c r="D153" s="12"/>
      <c r="E153" s="12"/>
      <c r="F153" s="13"/>
      <c r="G153" s="12"/>
      <c r="H153" s="16" t="str">
        <f aca="false">IF(N153="","",IFERROR(INDEX('Prix négociés'!$C$5:$C$204,MATCH(N153,'Prix négociés'!$J$5:$J$204,0)),"Référence inconnue"))</f>
        <v/>
      </c>
      <c r="I153" s="14" t="str">
        <f aca="false">IF(N153="","",IFERROR(INDEX('Prix négociés'!$G$5:$G$204,MATCH(N153,'Prix négociés'!$J$5:$J$204,0)),""))</f>
        <v/>
      </c>
      <c r="J153" s="14" t="str">
        <f aca="false">IF(OR(I153="",F153=""),"",F153-I153)</f>
        <v/>
      </c>
      <c r="K153" s="17" t="str">
        <f aca="false">IF(OR(J153="",N(I153)=0),"",J153/I153)</f>
        <v/>
      </c>
      <c r="L153" s="14" t="str">
        <f aca="false">IF(J153="","",ROUND(J153*N(E153),2))</f>
        <v/>
      </c>
      <c r="M153" s="18" t="str">
        <f aca="false">IF(N153="","",IF(I153="","Prix inconnu",IF(K153&gt;'Mode d''emploi'!$B$24,"À réclamer",IF(K153&lt;-'Mode d''emploi'!$B$24,"Moins cher","OK"))))</f>
        <v/>
      </c>
      <c r="N153" s="16" t="str">
        <f aca="false">IF(D153="","",TRIM(C153)&amp;"|"&amp;TRIM(D153))</f>
        <v/>
      </c>
    </row>
    <row r="154" customFormat="false" ht="15" hidden="false" customHeight="false" outlineLevel="0" collapsed="false">
      <c r="A154" s="15"/>
      <c r="B154" s="12"/>
      <c r="C154" s="12"/>
      <c r="D154" s="12"/>
      <c r="E154" s="12"/>
      <c r="F154" s="13"/>
      <c r="G154" s="12"/>
      <c r="H154" s="16" t="str">
        <f aca="false">IF(N154="","",IFERROR(INDEX('Prix négociés'!$C$5:$C$204,MATCH(N154,'Prix négociés'!$J$5:$J$204,0)),"Référence inconnue"))</f>
        <v/>
      </c>
      <c r="I154" s="14" t="str">
        <f aca="false">IF(N154="","",IFERROR(INDEX('Prix négociés'!$G$5:$G$204,MATCH(N154,'Prix négociés'!$J$5:$J$204,0)),""))</f>
        <v/>
      </c>
      <c r="J154" s="14" t="str">
        <f aca="false">IF(OR(I154="",F154=""),"",F154-I154)</f>
        <v/>
      </c>
      <c r="K154" s="17" t="str">
        <f aca="false">IF(OR(J154="",N(I154)=0),"",J154/I154)</f>
        <v/>
      </c>
      <c r="L154" s="14" t="str">
        <f aca="false">IF(J154="","",ROUND(J154*N(E154),2))</f>
        <v/>
      </c>
      <c r="M154" s="18" t="str">
        <f aca="false">IF(N154="","",IF(I154="","Prix inconnu",IF(K154&gt;'Mode d''emploi'!$B$24,"À réclamer",IF(K154&lt;-'Mode d''emploi'!$B$24,"Moins cher","OK"))))</f>
        <v/>
      </c>
      <c r="N154" s="16" t="str">
        <f aca="false">IF(D154="","",TRIM(C154)&amp;"|"&amp;TRIM(D154))</f>
        <v/>
      </c>
    </row>
    <row r="155" customFormat="false" ht="15" hidden="false" customHeight="false" outlineLevel="0" collapsed="false">
      <c r="A155" s="15"/>
      <c r="B155" s="12"/>
      <c r="C155" s="12"/>
      <c r="D155" s="12"/>
      <c r="E155" s="12"/>
      <c r="F155" s="13"/>
      <c r="G155" s="12"/>
      <c r="H155" s="16" t="str">
        <f aca="false">IF(N155="","",IFERROR(INDEX('Prix négociés'!$C$5:$C$204,MATCH(N155,'Prix négociés'!$J$5:$J$204,0)),"Référence inconnue"))</f>
        <v/>
      </c>
      <c r="I155" s="14" t="str">
        <f aca="false">IF(N155="","",IFERROR(INDEX('Prix négociés'!$G$5:$G$204,MATCH(N155,'Prix négociés'!$J$5:$J$204,0)),""))</f>
        <v/>
      </c>
      <c r="J155" s="14" t="str">
        <f aca="false">IF(OR(I155="",F155=""),"",F155-I155)</f>
        <v/>
      </c>
      <c r="K155" s="17" t="str">
        <f aca="false">IF(OR(J155="",N(I155)=0),"",J155/I155)</f>
        <v/>
      </c>
      <c r="L155" s="14" t="str">
        <f aca="false">IF(J155="","",ROUND(J155*N(E155),2))</f>
        <v/>
      </c>
      <c r="M155" s="18" t="str">
        <f aca="false">IF(N155="","",IF(I155="","Prix inconnu",IF(K155&gt;'Mode d''emploi'!$B$24,"À réclamer",IF(K155&lt;-'Mode d''emploi'!$B$24,"Moins cher","OK"))))</f>
        <v/>
      </c>
      <c r="N155" s="16" t="str">
        <f aca="false">IF(D155="","",TRIM(C155)&amp;"|"&amp;TRIM(D155))</f>
        <v/>
      </c>
    </row>
    <row r="156" customFormat="false" ht="15" hidden="false" customHeight="false" outlineLevel="0" collapsed="false">
      <c r="A156" s="15"/>
      <c r="B156" s="12"/>
      <c r="C156" s="12"/>
      <c r="D156" s="12"/>
      <c r="E156" s="12"/>
      <c r="F156" s="13"/>
      <c r="G156" s="12"/>
      <c r="H156" s="16" t="str">
        <f aca="false">IF(N156="","",IFERROR(INDEX('Prix négociés'!$C$5:$C$204,MATCH(N156,'Prix négociés'!$J$5:$J$204,0)),"Référence inconnue"))</f>
        <v/>
      </c>
      <c r="I156" s="14" t="str">
        <f aca="false">IF(N156="","",IFERROR(INDEX('Prix négociés'!$G$5:$G$204,MATCH(N156,'Prix négociés'!$J$5:$J$204,0)),""))</f>
        <v/>
      </c>
      <c r="J156" s="14" t="str">
        <f aca="false">IF(OR(I156="",F156=""),"",F156-I156)</f>
        <v/>
      </c>
      <c r="K156" s="17" t="str">
        <f aca="false">IF(OR(J156="",N(I156)=0),"",J156/I156)</f>
        <v/>
      </c>
      <c r="L156" s="14" t="str">
        <f aca="false">IF(J156="","",ROUND(J156*N(E156),2))</f>
        <v/>
      </c>
      <c r="M156" s="18" t="str">
        <f aca="false">IF(N156="","",IF(I156="","Prix inconnu",IF(K156&gt;'Mode d''emploi'!$B$24,"À réclamer",IF(K156&lt;-'Mode d''emploi'!$B$24,"Moins cher","OK"))))</f>
        <v/>
      </c>
      <c r="N156" s="16" t="str">
        <f aca="false">IF(D156="","",TRIM(C156)&amp;"|"&amp;TRIM(D156))</f>
        <v/>
      </c>
    </row>
    <row r="157" customFormat="false" ht="15" hidden="false" customHeight="false" outlineLevel="0" collapsed="false">
      <c r="A157" s="15"/>
      <c r="B157" s="12"/>
      <c r="C157" s="12"/>
      <c r="D157" s="12"/>
      <c r="E157" s="12"/>
      <c r="F157" s="13"/>
      <c r="G157" s="12"/>
      <c r="H157" s="16" t="str">
        <f aca="false">IF(N157="","",IFERROR(INDEX('Prix négociés'!$C$5:$C$204,MATCH(N157,'Prix négociés'!$J$5:$J$204,0)),"Référence inconnue"))</f>
        <v/>
      </c>
      <c r="I157" s="14" t="str">
        <f aca="false">IF(N157="","",IFERROR(INDEX('Prix négociés'!$G$5:$G$204,MATCH(N157,'Prix négociés'!$J$5:$J$204,0)),""))</f>
        <v/>
      </c>
      <c r="J157" s="14" t="str">
        <f aca="false">IF(OR(I157="",F157=""),"",F157-I157)</f>
        <v/>
      </c>
      <c r="K157" s="17" t="str">
        <f aca="false">IF(OR(J157="",N(I157)=0),"",J157/I157)</f>
        <v/>
      </c>
      <c r="L157" s="14" t="str">
        <f aca="false">IF(J157="","",ROUND(J157*N(E157),2))</f>
        <v/>
      </c>
      <c r="M157" s="18" t="str">
        <f aca="false">IF(N157="","",IF(I157="","Prix inconnu",IF(K157&gt;'Mode d''emploi'!$B$24,"À réclamer",IF(K157&lt;-'Mode d''emploi'!$B$24,"Moins cher","OK"))))</f>
        <v/>
      </c>
      <c r="N157" s="16" t="str">
        <f aca="false">IF(D157="","",TRIM(C157)&amp;"|"&amp;TRIM(D157))</f>
        <v/>
      </c>
    </row>
    <row r="158" customFormat="false" ht="15" hidden="false" customHeight="false" outlineLevel="0" collapsed="false">
      <c r="A158" s="15"/>
      <c r="B158" s="12"/>
      <c r="C158" s="12"/>
      <c r="D158" s="12"/>
      <c r="E158" s="12"/>
      <c r="F158" s="13"/>
      <c r="G158" s="12"/>
      <c r="H158" s="16" t="str">
        <f aca="false">IF(N158="","",IFERROR(INDEX('Prix négociés'!$C$5:$C$204,MATCH(N158,'Prix négociés'!$J$5:$J$204,0)),"Référence inconnue"))</f>
        <v/>
      </c>
      <c r="I158" s="14" t="str">
        <f aca="false">IF(N158="","",IFERROR(INDEX('Prix négociés'!$G$5:$G$204,MATCH(N158,'Prix négociés'!$J$5:$J$204,0)),""))</f>
        <v/>
      </c>
      <c r="J158" s="14" t="str">
        <f aca="false">IF(OR(I158="",F158=""),"",F158-I158)</f>
        <v/>
      </c>
      <c r="K158" s="17" t="str">
        <f aca="false">IF(OR(J158="",N(I158)=0),"",J158/I158)</f>
        <v/>
      </c>
      <c r="L158" s="14" t="str">
        <f aca="false">IF(J158="","",ROUND(J158*N(E158),2))</f>
        <v/>
      </c>
      <c r="M158" s="18" t="str">
        <f aca="false">IF(N158="","",IF(I158="","Prix inconnu",IF(K158&gt;'Mode d''emploi'!$B$24,"À réclamer",IF(K158&lt;-'Mode d''emploi'!$B$24,"Moins cher","OK"))))</f>
        <v/>
      </c>
      <c r="N158" s="16" t="str">
        <f aca="false">IF(D158="","",TRIM(C158)&amp;"|"&amp;TRIM(D158))</f>
        <v/>
      </c>
    </row>
    <row r="159" customFormat="false" ht="15" hidden="false" customHeight="false" outlineLevel="0" collapsed="false">
      <c r="A159" s="15"/>
      <c r="B159" s="12"/>
      <c r="C159" s="12"/>
      <c r="D159" s="12"/>
      <c r="E159" s="12"/>
      <c r="F159" s="13"/>
      <c r="G159" s="12"/>
      <c r="H159" s="16" t="str">
        <f aca="false">IF(N159="","",IFERROR(INDEX('Prix négociés'!$C$5:$C$204,MATCH(N159,'Prix négociés'!$J$5:$J$204,0)),"Référence inconnue"))</f>
        <v/>
      </c>
      <c r="I159" s="14" t="str">
        <f aca="false">IF(N159="","",IFERROR(INDEX('Prix négociés'!$G$5:$G$204,MATCH(N159,'Prix négociés'!$J$5:$J$204,0)),""))</f>
        <v/>
      </c>
      <c r="J159" s="14" t="str">
        <f aca="false">IF(OR(I159="",F159=""),"",F159-I159)</f>
        <v/>
      </c>
      <c r="K159" s="17" t="str">
        <f aca="false">IF(OR(J159="",N(I159)=0),"",J159/I159)</f>
        <v/>
      </c>
      <c r="L159" s="14" t="str">
        <f aca="false">IF(J159="","",ROUND(J159*N(E159),2))</f>
        <v/>
      </c>
      <c r="M159" s="18" t="str">
        <f aca="false">IF(N159="","",IF(I159="","Prix inconnu",IF(K159&gt;'Mode d''emploi'!$B$24,"À réclamer",IF(K159&lt;-'Mode d''emploi'!$B$24,"Moins cher","OK"))))</f>
        <v/>
      </c>
      <c r="N159" s="16" t="str">
        <f aca="false">IF(D159="","",TRIM(C159)&amp;"|"&amp;TRIM(D159))</f>
        <v/>
      </c>
    </row>
    <row r="160" customFormat="false" ht="15" hidden="false" customHeight="false" outlineLevel="0" collapsed="false">
      <c r="A160" s="15"/>
      <c r="B160" s="12"/>
      <c r="C160" s="12"/>
      <c r="D160" s="12"/>
      <c r="E160" s="12"/>
      <c r="F160" s="13"/>
      <c r="G160" s="12"/>
      <c r="H160" s="16" t="str">
        <f aca="false">IF(N160="","",IFERROR(INDEX('Prix négociés'!$C$5:$C$204,MATCH(N160,'Prix négociés'!$J$5:$J$204,0)),"Référence inconnue"))</f>
        <v/>
      </c>
      <c r="I160" s="14" t="str">
        <f aca="false">IF(N160="","",IFERROR(INDEX('Prix négociés'!$G$5:$G$204,MATCH(N160,'Prix négociés'!$J$5:$J$204,0)),""))</f>
        <v/>
      </c>
      <c r="J160" s="14" t="str">
        <f aca="false">IF(OR(I160="",F160=""),"",F160-I160)</f>
        <v/>
      </c>
      <c r="K160" s="17" t="str">
        <f aca="false">IF(OR(J160="",N(I160)=0),"",J160/I160)</f>
        <v/>
      </c>
      <c r="L160" s="14" t="str">
        <f aca="false">IF(J160="","",ROUND(J160*N(E160),2))</f>
        <v/>
      </c>
      <c r="M160" s="18" t="str">
        <f aca="false">IF(N160="","",IF(I160="","Prix inconnu",IF(K160&gt;'Mode d''emploi'!$B$24,"À réclamer",IF(K160&lt;-'Mode d''emploi'!$B$24,"Moins cher","OK"))))</f>
        <v/>
      </c>
      <c r="N160" s="16" t="str">
        <f aca="false">IF(D160="","",TRIM(C160)&amp;"|"&amp;TRIM(D160))</f>
        <v/>
      </c>
    </row>
    <row r="161" customFormat="false" ht="15" hidden="false" customHeight="false" outlineLevel="0" collapsed="false">
      <c r="A161" s="15"/>
      <c r="B161" s="12"/>
      <c r="C161" s="12"/>
      <c r="D161" s="12"/>
      <c r="E161" s="12"/>
      <c r="F161" s="13"/>
      <c r="G161" s="12"/>
      <c r="H161" s="16" t="str">
        <f aca="false">IF(N161="","",IFERROR(INDEX('Prix négociés'!$C$5:$C$204,MATCH(N161,'Prix négociés'!$J$5:$J$204,0)),"Référence inconnue"))</f>
        <v/>
      </c>
      <c r="I161" s="14" t="str">
        <f aca="false">IF(N161="","",IFERROR(INDEX('Prix négociés'!$G$5:$G$204,MATCH(N161,'Prix négociés'!$J$5:$J$204,0)),""))</f>
        <v/>
      </c>
      <c r="J161" s="14" t="str">
        <f aca="false">IF(OR(I161="",F161=""),"",F161-I161)</f>
        <v/>
      </c>
      <c r="K161" s="17" t="str">
        <f aca="false">IF(OR(J161="",N(I161)=0),"",J161/I161)</f>
        <v/>
      </c>
      <c r="L161" s="14" t="str">
        <f aca="false">IF(J161="","",ROUND(J161*N(E161),2))</f>
        <v/>
      </c>
      <c r="M161" s="18" t="str">
        <f aca="false">IF(N161="","",IF(I161="","Prix inconnu",IF(K161&gt;'Mode d''emploi'!$B$24,"À réclamer",IF(K161&lt;-'Mode d''emploi'!$B$24,"Moins cher","OK"))))</f>
        <v/>
      </c>
      <c r="N161" s="16" t="str">
        <f aca="false">IF(D161="","",TRIM(C161)&amp;"|"&amp;TRIM(D161))</f>
        <v/>
      </c>
    </row>
    <row r="162" customFormat="false" ht="15" hidden="false" customHeight="false" outlineLevel="0" collapsed="false">
      <c r="A162" s="15"/>
      <c r="B162" s="12"/>
      <c r="C162" s="12"/>
      <c r="D162" s="12"/>
      <c r="E162" s="12"/>
      <c r="F162" s="13"/>
      <c r="G162" s="12"/>
      <c r="H162" s="16" t="str">
        <f aca="false">IF(N162="","",IFERROR(INDEX('Prix négociés'!$C$5:$C$204,MATCH(N162,'Prix négociés'!$J$5:$J$204,0)),"Référence inconnue"))</f>
        <v/>
      </c>
      <c r="I162" s="14" t="str">
        <f aca="false">IF(N162="","",IFERROR(INDEX('Prix négociés'!$G$5:$G$204,MATCH(N162,'Prix négociés'!$J$5:$J$204,0)),""))</f>
        <v/>
      </c>
      <c r="J162" s="14" t="str">
        <f aca="false">IF(OR(I162="",F162=""),"",F162-I162)</f>
        <v/>
      </c>
      <c r="K162" s="17" t="str">
        <f aca="false">IF(OR(J162="",N(I162)=0),"",J162/I162)</f>
        <v/>
      </c>
      <c r="L162" s="14" t="str">
        <f aca="false">IF(J162="","",ROUND(J162*N(E162),2))</f>
        <v/>
      </c>
      <c r="M162" s="18" t="str">
        <f aca="false">IF(N162="","",IF(I162="","Prix inconnu",IF(K162&gt;'Mode d''emploi'!$B$24,"À réclamer",IF(K162&lt;-'Mode d''emploi'!$B$24,"Moins cher","OK"))))</f>
        <v/>
      </c>
      <c r="N162" s="16" t="str">
        <f aca="false">IF(D162="","",TRIM(C162)&amp;"|"&amp;TRIM(D162))</f>
        <v/>
      </c>
    </row>
    <row r="163" customFormat="false" ht="15" hidden="false" customHeight="false" outlineLevel="0" collapsed="false">
      <c r="A163" s="15"/>
      <c r="B163" s="12"/>
      <c r="C163" s="12"/>
      <c r="D163" s="12"/>
      <c r="E163" s="12"/>
      <c r="F163" s="13"/>
      <c r="G163" s="12"/>
      <c r="H163" s="16" t="str">
        <f aca="false">IF(N163="","",IFERROR(INDEX('Prix négociés'!$C$5:$C$204,MATCH(N163,'Prix négociés'!$J$5:$J$204,0)),"Référence inconnue"))</f>
        <v/>
      </c>
      <c r="I163" s="14" t="str">
        <f aca="false">IF(N163="","",IFERROR(INDEX('Prix négociés'!$G$5:$G$204,MATCH(N163,'Prix négociés'!$J$5:$J$204,0)),""))</f>
        <v/>
      </c>
      <c r="J163" s="14" t="str">
        <f aca="false">IF(OR(I163="",F163=""),"",F163-I163)</f>
        <v/>
      </c>
      <c r="K163" s="17" t="str">
        <f aca="false">IF(OR(J163="",N(I163)=0),"",J163/I163)</f>
        <v/>
      </c>
      <c r="L163" s="14" t="str">
        <f aca="false">IF(J163="","",ROUND(J163*N(E163),2))</f>
        <v/>
      </c>
      <c r="M163" s="18" t="str">
        <f aca="false">IF(N163="","",IF(I163="","Prix inconnu",IF(K163&gt;'Mode d''emploi'!$B$24,"À réclamer",IF(K163&lt;-'Mode d''emploi'!$B$24,"Moins cher","OK"))))</f>
        <v/>
      </c>
      <c r="N163" s="16" t="str">
        <f aca="false">IF(D163="","",TRIM(C163)&amp;"|"&amp;TRIM(D163))</f>
        <v/>
      </c>
    </row>
    <row r="164" customFormat="false" ht="15" hidden="false" customHeight="false" outlineLevel="0" collapsed="false">
      <c r="A164" s="15"/>
      <c r="B164" s="12"/>
      <c r="C164" s="12"/>
      <c r="D164" s="12"/>
      <c r="E164" s="12"/>
      <c r="F164" s="13"/>
      <c r="G164" s="12"/>
      <c r="H164" s="16" t="str">
        <f aca="false">IF(N164="","",IFERROR(INDEX('Prix négociés'!$C$5:$C$204,MATCH(N164,'Prix négociés'!$J$5:$J$204,0)),"Référence inconnue"))</f>
        <v/>
      </c>
      <c r="I164" s="14" t="str">
        <f aca="false">IF(N164="","",IFERROR(INDEX('Prix négociés'!$G$5:$G$204,MATCH(N164,'Prix négociés'!$J$5:$J$204,0)),""))</f>
        <v/>
      </c>
      <c r="J164" s="14" t="str">
        <f aca="false">IF(OR(I164="",F164=""),"",F164-I164)</f>
        <v/>
      </c>
      <c r="K164" s="17" t="str">
        <f aca="false">IF(OR(J164="",N(I164)=0),"",J164/I164)</f>
        <v/>
      </c>
      <c r="L164" s="14" t="str">
        <f aca="false">IF(J164="","",ROUND(J164*N(E164),2))</f>
        <v/>
      </c>
      <c r="M164" s="18" t="str">
        <f aca="false">IF(N164="","",IF(I164="","Prix inconnu",IF(K164&gt;'Mode d''emploi'!$B$24,"À réclamer",IF(K164&lt;-'Mode d''emploi'!$B$24,"Moins cher","OK"))))</f>
        <v/>
      </c>
      <c r="N164" s="16" t="str">
        <f aca="false">IF(D164="","",TRIM(C164)&amp;"|"&amp;TRIM(D164))</f>
        <v/>
      </c>
    </row>
    <row r="165" customFormat="false" ht="15" hidden="false" customHeight="false" outlineLevel="0" collapsed="false">
      <c r="A165" s="15"/>
      <c r="B165" s="12"/>
      <c r="C165" s="12"/>
      <c r="D165" s="12"/>
      <c r="E165" s="12"/>
      <c r="F165" s="13"/>
      <c r="G165" s="12"/>
      <c r="H165" s="16" t="str">
        <f aca="false">IF(N165="","",IFERROR(INDEX('Prix négociés'!$C$5:$C$204,MATCH(N165,'Prix négociés'!$J$5:$J$204,0)),"Référence inconnue"))</f>
        <v/>
      </c>
      <c r="I165" s="14" t="str">
        <f aca="false">IF(N165="","",IFERROR(INDEX('Prix négociés'!$G$5:$G$204,MATCH(N165,'Prix négociés'!$J$5:$J$204,0)),""))</f>
        <v/>
      </c>
      <c r="J165" s="14" t="str">
        <f aca="false">IF(OR(I165="",F165=""),"",F165-I165)</f>
        <v/>
      </c>
      <c r="K165" s="17" t="str">
        <f aca="false">IF(OR(J165="",N(I165)=0),"",J165/I165)</f>
        <v/>
      </c>
      <c r="L165" s="14" t="str">
        <f aca="false">IF(J165="","",ROUND(J165*N(E165),2))</f>
        <v/>
      </c>
      <c r="M165" s="18" t="str">
        <f aca="false">IF(N165="","",IF(I165="","Prix inconnu",IF(K165&gt;'Mode d''emploi'!$B$24,"À réclamer",IF(K165&lt;-'Mode d''emploi'!$B$24,"Moins cher","OK"))))</f>
        <v/>
      </c>
      <c r="N165" s="16" t="str">
        <f aca="false">IF(D165="","",TRIM(C165)&amp;"|"&amp;TRIM(D165))</f>
        <v/>
      </c>
    </row>
    <row r="166" customFormat="false" ht="15" hidden="false" customHeight="false" outlineLevel="0" collapsed="false">
      <c r="A166" s="15"/>
      <c r="B166" s="12"/>
      <c r="C166" s="12"/>
      <c r="D166" s="12"/>
      <c r="E166" s="12"/>
      <c r="F166" s="13"/>
      <c r="G166" s="12"/>
      <c r="H166" s="16" t="str">
        <f aca="false">IF(N166="","",IFERROR(INDEX('Prix négociés'!$C$5:$C$204,MATCH(N166,'Prix négociés'!$J$5:$J$204,0)),"Référence inconnue"))</f>
        <v/>
      </c>
      <c r="I166" s="14" t="str">
        <f aca="false">IF(N166="","",IFERROR(INDEX('Prix négociés'!$G$5:$G$204,MATCH(N166,'Prix négociés'!$J$5:$J$204,0)),""))</f>
        <v/>
      </c>
      <c r="J166" s="14" t="str">
        <f aca="false">IF(OR(I166="",F166=""),"",F166-I166)</f>
        <v/>
      </c>
      <c r="K166" s="17" t="str">
        <f aca="false">IF(OR(J166="",N(I166)=0),"",J166/I166)</f>
        <v/>
      </c>
      <c r="L166" s="14" t="str">
        <f aca="false">IF(J166="","",ROUND(J166*N(E166),2))</f>
        <v/>
      </c>
      <c r="M166" s="18" t="str">
        <f aca="false">IF(N166="","",IF(I166="","Prix inconnu",IF(K166&gt;'Mode d''emploi'!$B$24,"À réclamer",IF(K166&lt;-'Mode d''emploi'!$B$24,"Moins cher","OK"))))</f>
        <v/>
      </c>
      <c r="N166" s="16" t="str">
        <f aca="false">IF(D166="","",TRIM(C166)&amp;"|"&amp;TRIM(D166))</f>
        <v/>
      </c>
    </row>
    <row r="167" customFormat="false" ht="15" hidden="false" customHeight="false" outlineLevel="0" collapsed="false">
      <c r="A167" s="15"/>
      <c r="B167" s="12"/>
      <c r="C167" s="12"/>
      <c r="D167" s="12"/>
      <c r="E167" s="12"/>
      <c r="F167" s="13"/>
      <c r="G167" s="12"/>
      <c r="H167" s="16" t="str">
        <f aca="false">IF(N167="","",IFERROR(INDEX('Prix négociés'!$C$5:$C$204,MATCH(N167,'Prix négociés'!$J$5:$J$204,0)),"Référence inconnue"))</f>
        <v/>
      </c>
      <c r="I167" s="14" t="str">
        <f aca="false">IF(N167="","",IFERROR(INDEX('Prix négociés'!$G$5:$G$204,MATCH(N167,'Prix négociés'!$J$5:$J$204,0)),""))</f>
        <v/>
      </c>
      <c r="J167" s="14" t="str">
        <f aca="false">IF(OR(I167="",F167=""),"",F167-I167)</f>
        <v/>
      </c>
      <c r="K167" s="17" t="str">
        <f aca="false">IF(OR(J167="",N(I167)=0),"",J167/I167)</f>
        <v/>
      </c>
      <c r="L167" s="14" t="str">
        <f aca="false">IF(J167="","",ROUND(J167*N(E167),2))</f>
        <v/>
      </c>
      <c r="M167" s="18" t="str">
        <f aca="false">IF(N167="","",IF(I167="","Prix inconnu",IF(K167&gt;'Mode d''emploi'!$B$24,"À réclamer",IF(K167&lt;-'Mode d''emploi'!$B$24,"Moins cher","OK"))))</f>
        <v/>
      </c>
      <c r="N167" s="16" t="str">
        <f aca="false">IF(D167="","",TRIM(C167)&amp;"|"&amp;TRIM(D167))</f>
        <v/>
      </c>
    </row>
    <row r="168" customFormat="false" ht="15" hidden="false" customHeight="false" outlineLevel="0" collapsed="false">
      <c r="A168" s="15"/>
      <c r="B168" s="12"/>
      <c r="C168" s="12"/>
      <c r="D168" s="12"/>
      <c r="E168" s="12"/>
      <c r="F168" s="13"/>
      <c r="G168" s="12"/>
      <c r="H168" s="16" t="str">
        <f aca="false">IF(N168="","",IFERROR(INDEX('Prix négociés'!$C$5:$C$204,MATCH(N168,'Prix négociés'!$J$5:$J$204,0)),"Référence inconnue"))</f>
        <v/>
      </c>
      <c r="I168" s="14" t="str">
        <f aca="false">IF(N168="","",IFERROR(INDEX('Prix négociés'!$G$5:$G$204,MATCH(N168,'Prix négociés'!$J$5:$J$204,0)),""))</f>
        <v/>
      </c>
      <c r="J168" s="14" t="str">
        <f aca="false">IF(OR(I168="",F168=""),"",F168-I168)</f>
        <v/>
      </c>
      <c r="K168" s="17" t="str">
        <f aca="false">IF(OR(J168="",N(I168)=0),"",J168/I168)</f>
        <v/>
      </c>
      <c r="L168" s="14" t="str">
        <f aca="false">IF(J168="","",ROUND(J168*N(E168),2))</f>
        <v/>
      </c>
      <c r="M168" s="18" t="str">
        <f aca="false">IF(N168="","",IF(I168="","Prix inconnu",IF(K168&gt;'Mode d''emploi'!$B$24,"À réclamer",IF(K168&lt;-'Mode d''emploi'!$B$24,"Moins cher","OK"))))</f>
        <v/>
      </c>
      <c r="N168" s="16" t="str">
        <f aca="false">IF(D168="","",TRIM(C168)&amp;"|"&amp;TRIM(D168))</f>
        <v/>
      </c>
    </row>
    <row r="169" customFormat="false" ht="15" hidden="false" customHeight="false" outlineLevel="0" collapsed="false">
      <c r="A169" s="15"/>
      <c r="B169" s="12"/>
      <c r="C169" s="12"/>
      <c r="D169" s="12"/>
      <c r="E169" s="12"/>
      <c r="F169" s="13"/>
      <c r="G169" s="12"/>
      <c r="H169" s="16" t="str">
        <f aca="false">IF(N169="","",IFERROR(INDEX('Prix négociés'!$C$5:$C$204,MATCH(N169,'Prix négociés'!$J$5:$J$204,0)),"Référence inconnue"))</f>
        <v/>
      </c>
      <c r="I169" s="14" t="str">
        <f aca="false">IF(N169="","",IFERROR(INDEX('Prix négociés'!$G$5:$G$204,MATCH(N169,'Prix négociés'!$J$5:$J$204,0)),""))</f>
        <v/>
      </c>
      <c r="J169" s="14" t="str">
        <f aca="false">IF(OR(I169="",F169=""),"",F169-I169)</f>
        <v/>
      </c>
      <c r="K169" s="17" t="str">
        <f aca="false">IF(OR(J169="",N(I169)=0),"",J169/I169)</f>
        <v/>
      </c>
      <c r="L169" s="14" t="str">
        <f aca="false">IF(J169="","",ROUND(J169*N(E169),2))</f>
        <v/>
      </c>
      <c r="M169" s="18" t="str">
        <f aca="false">IF(N169="","",IF(I169="","Prix inconnu",IF(K169&gt;'Mode d''emploi'!$B$24,"À réclamer",IF(K169&lt;-'Mode d''emploi'!$B$24,"Moins cher","OK"))))</f>
        <v/>
      </c>
      <c r="N169" s="16" t="str">
        <f aca="false">IF(D169="","",TRIM(C169)&amp;"|"&amp;TRIM(D169))</f>
        <v/>
      </c>
    </row>
    <row r="170" customFormat="false" ht="15" hidden="false" customHeight="false" outlineLevel="0" collapsed="false">
      <c r="A170" s="15"/>
      <c r="B170" s="12"/>
      <c r="C170" s="12"/>
      <c r="D170" s="12"/>
      <c r="E170" s="12"/>
      <c r="F170" s="13"/>
      <c r="G170" s="12"/>
      <c r="H170" s="16" t="str">
        <f aca="false">IF(N170="","",IFERROR(INDEX('Prix négociés'!$C$5:$C$204,MATCH(N170,'Prix négociés'!$J$5:$J$204,0)),"Référence inconnue"))</f>
        <v/>
      </c>
      <c r="I170" s="14" t="str">
        <f aca="false">IF(N170="","",IFERROR(INDEX('Prix négociés'!$G$5:$G$204,MATCH(N170,'Prix négociés'!$J$5:$J$204,0)),""))</f>
        <v/>
      </c>
      <c r="J170" s="14" t="str">
        <f aca="false">IF(OR(I170="",F170=""),"",F170-I170)</f>
        <v/>
      </c>
      <c r="K170" s="17" t="str">
        <f aca="false">IF(OR(J170="",N(I170)=0),"",J170/I170)</f>
        <v/>
      </c>
      <c r="L170" s="14" t="str">
        <f aca="false">IF(J170="","",ROUND(J170*N(E170),2))</f>
        <v/>
      </c>
      <c r="M170" s="18" t="str">
        <f aca="false">IF(N170="","",IF(I170="","Prix inconnu",IF(K170&gt;'Mode d''emploi'!$B$24,"À réclamer",IF(K170&lt;-'Mode d''emploi'!$B$24,"Moins cher","OK"))))</f>
        <v/>
      </c>
      <c r="N170" s="16" t="str">
        <f aca="false">IF(D170="","",TRIM(C170)&amp;"|"&amp;TRIM(D170))</f>
        <v/>
      </c>
    </row>
    <row r="171" customFormat="false" ht="15" hidden="false" customHeight="false" outlineLevel="0" collapsed="false">
      <c r="A171" s="15"/>
      <c r="B171" s="12"/>
      <c r="C171" s="12"/>
      <c r="D171" s="12"/>
      <c r="E171" s="12"/>
      <c r="F171" s="13"/>
      <c r="G171" s="12"/>
      <c r="H171" s="16" t="str">
        <f aca="false">IF(N171="","",IFERROR(INDEX('Prix négociés'!$C$5:$C$204,MATCH(N171,'Prix négociés'!$J$5:$J$204,0)),"Référence inconnue"))</f>
        <v/>
      </c>
      <c r="I171" s="14" t="str">
        <f aca="false">IF(N171="","",IFERROR(INDEX('Prix négociés'!$G$5:$G$204,MATCH(N171,'Prix négociés'!$J$5:$J$204,0)),""))</f>
        <v/>
      </c>
      <c r="J171" s="14" t="str">
        <f aca="false">IF(OR(I171="",F171=""),"",F171-I171)</f>
        <v/>
      </c>
      <c r="K171" s="17" t="str">
        <f aca="false">IF(OR(J171="",N(I171)=0),"",J171/I171)</f>
        <v/>
      </c>
      <c r="L171" s="14" t="str">
        <f aca="false">IF(J171="","",ROUND(J171*N(E171),2))</f>
        <v/>
      </c>
      <c r="M171" s="18" t="str">
        <f aca="false">IF(N171="","",IF(I171="","Prix inconnu",IF(K171&gt;'Mode d''emploi'!$B$24,"À réclamer",IF(K171&lt;-'Mode d''emploi'!$B$24,"Moins cher","OK"))))</f>
        <v/>
      </c>
      <c r="N171" s="16" t="str">
        <f aca="false">IF(D171="","",TRIM(C171)&amp;"|"&amp;TRIM(D171))</f>
        <v/>
      </c>
    </row>
    <row r="172" customFormat="false" ht="15" hidden="false" customHeight="false" outlineLevel="0" collapsed="false">
      <c r="A172" s="15"/>
      <c r="B172" s="12"/>
      <c r="C172" s="12"/>
      <c r="D172" s="12"/>
      <c r="E172" s="12"/>
      <c r="F172" s="13"/>
      <c r="G172" s="12"/>
      <c r="H172" s="16" t="str">
        <f aca="false">IF(N172="","",IFERROR(INDEX('Prix négociés'!$C$5:$C$204,MATCH(N172,'Prix négociés'!$J$5:$J$204,0)),"Référence inconnue"))</f>
        <v/>
      </c>
      <c r="I172" s="14" t="str">
        <f aca="false">IF(N172="","",IFERROR(INDEX('Prix négociés'!$G$5:$G$204,MATCH(N172,'Prix négociés'!$J$5:$J$204,0)),""))</f>
        <v/>
      </c>
      <c r="J172" s="14" t="str">
        <f aca="false">IF(OR(I172="",F172=""),"",F172-I172)</f>
        <v/>
      </c>
      <c r="K172" s="17" t="str">
        <f aca="false">IF(OR(J172="",N(I172)=0),"",J172/I172)</f>
        <v/>
      </c>
      <c r="L172" s="14" t="str">
        <f aca="false">IF(J172="","",ROUND(J172*N(E172),2))</f>
        <v/>
      </c>
      <c r="M172" s="18" t="str">
        <f aca="false">IF(N172="","",IF(I172="","Prix inconnu",IF(K172&gt;'Mode d''emploi'!$B$24,"À réclamer",IF(K172&lt;-'Mode d''emploi'!$B$24,"Moins cher","OK"))))</f>
        <v/>
      </c>
      <c r="N172" s="16" t="str">
        <f aca="false">IF(D172="","",TRIM(C172)&amp;"|"&amp;TRIM(D172))</f>
        <v/>
      </c>
    </row>
    <row r="173" customFormat="false" ht="15" hidden="false" customHeight="false" outlineLevel="0" collapsed="false">
      <c r="A173" s="15"/>
      <c r="B173" s="12"/>
      <c r="C173" s="12"/>
      <c r="D173" s="12"/>
      <c r="E173" s="12"/>
      <c r="F173" s="13"/>
      <c r="G173" s="12"/>
      <c r="H173" s="16" t="str">
        <f aca="false">IF(N173="","",IFERROR(INDEX('Prix négociés'!$C$5:$C$204,MATCH(N173,'Prix négociés'!$J$5:$J$204,0)),"Référence inconnue"))</f>
        <v/>
      </c>
      <c r="I173" s="14" t="str">
        <f aca="false">IF(N173="","",IFERROR(INDEX('Prix négociés'!$G$5:$G$204,MATCH(N173,'Prix négociés'!$J$5:$J$204,0)),""))</f>
        <v/>
      </c>
      <c r="J173" s="14" t="str">
        <f aca="false">IF(OR(I173="",F173=""),"",F173-I173)</f>
        <v/>
      </c>
      <c r="K173" s="17" t="str">
        <f aca="false">IF(OR(J173="",N(I173)=0),"",J173/I173)</f>
        <v/>
      </c>
      <c r="L173" s="14" t="str">
        <f aca="false">IF(J173="","",ROUND(J173*N(E173),2))</f>
        <v/>
      </c>
      <c r="M173" s="18" t="str">
        <f aca="false">IF(N173="","",IF(I173="","Prix inconnu",IF(K173&gt;'Mode d''emploi'!$B$24,"À réclamer",IF(K173&lt;-'Mode d''emploi'!$B$24,"Moins cher","OK"))))</f>
        <v/>
      </c>
      <c r="N173" s="16" t="str">
        <f aca="false">IF(D173="","",TRIM(C173)&amp;"|"&amp;TRIM(D173))</f>
        <v/>
      </c>
    </row>
    <row r="174" customFormat="false" ht="15" hidden="false" customHeight="false" outlineLevel="0" collapsed="false">
      <c r="A174" s="15"/>
      <c r="B174" s="12"/>
      <c r="C174" s="12"/>
      <c r="D174" s="12"/>
      <c r="E174" s="12"/>
      <c r="F174" s="13"/>
      <c r="G174" s="12"/>
      <c r="H174" s="16" t="str">
        <f aca="false">IF(N174="","",IFERROR(INDEX('Prix négociés'!$C$5:$C$204,MATCH(N174,'Prix négociés'!$J$5:$J$204,0)),"Référence inconnue"))</f>
        <v/>
      </c>
      <c r="I174" s="14" t="str">
        <f aca="false">IF(N174="","",IFERROR(INDEX('Prix négociés'!$G$5:$G$204,MATCH(N174,'Prix négociés'!$J$5:$J$204,0)),""))</f>
        <v/>
      </c>
      <c r="J174" s="14" t="str">
        <f aca="false">IF(OR(I174="",F174=""),"",F174-I174)</f>
        <v/>
      </c>
      <c r="K174" s="17" t="str">
        <f aca="false">IF(OR(J174="",N(I174)=0),"",J174/I174)</f>
        <v/>
      </c>
      <c r="L174" s="14" t="str">
        <f aca="false">IF(J174="","",ROUND(J174*N(E174),2))</f>
        <v/>
      </c>
      <c r="M174" s="18" t="str">
        <f aca="false">IF(N174="","",IF(I174="","Prix inconnu",IF(K174&gt;'Mode d''emploi'!$B$24,"À réclamer",IF(K174&lt;-'Mode d''emploi'!$B$24,"Moins cher","OK"))))</f>
        <v/>
      </c>
      <c r="N174" s="16" t="str">
        <f aca="false">IF(D174="","",TRIM(C174)&amp;"|"&amp;TRIM(D174))</f>
        <v/>
      </c>
    </row>
    <row r="175" customFormat="false" ht="15" hidden="false" customHeight="false" outlineLevel="0" collapsed="false">
      <c r="A175" s="15"/>
      <c r="B175" s="12"/>
      <c r="C175" s="12"/>
      <c r="D175" s="12"/>
      <c r="E175" s="12"/>
      <c r="F175" s="13"/>
      <c r="G175" s="12"/>
      <c r="H175" s="16" t="str">
        <f aca="false">IF(N175="","",IFERROR(INDEX('Prix négociés'!$C$5:$C$204,MATCH(N175,'Prix négociés'!$J$5:$J$204,0)),"Référence inconnue"))</f>
        <v/>
      </c>
      <c r="I175" s="14" t="str">
        <f aca="false">IF(N175="","",IFERROR(INDEX('Prix négociés'!$G$5:$G$204,MATCH(N175,'Prix négociés'!$J$5:$J$204,0)),""))</f>
        <v/>
      </c>
      <c r="J175" s="14" t="str">
        <f aca="false">IF(OR(I175="",F175=""),"",F175-I175)</f>
        <v/>
      </c>
      <c r="K175" s="17" t="str">
        <f aca="false">IF(OR(J175="",N(I175)=0),"",J175/I175)</f>
        <v/>
      </c>
      <c r="L175" s="14" t="str">
        <f aca="false">IF(J175="","",ROUND(J175*N(E175),2))</f>
        <v/>
      </c>
      <c r="M175" s="18" t="str">
        <f aca="false">IF(N175="","",IF(I175="","Prix inconnu",IF(K175&gt;'Mode d''emploi'!$B$24,"À réclamer",IF(K175&lt;-'Mode d''emploi'!$B$24,"Moins cher","OK"))))</f>
        <v/>
      </c>
      <c r="N175" s="16" t="str">
        <f aca="false">IF(D175="","",TRIM(C175)&amp;"|"&amp;TRIM(D175))</f>
        <v/>
      </c>
    </row>
    <row r="176" customFormat="false" ht="15" hidden="false" customHeight="false" outlineLevel="0" collapsed="false">
      <c r="A176" s="15"/>
      <c r="B176" s="12"/>
      <c r="C176" s="12"/>
      <c r="D176" s="12"/>
      <c r="E176" s="12"/>
      <c r="F176" s="13"/>
      <c r="G176" s="12"/>
      <c r="H176" s="16" t="str">
        <f aca="false">IF(N176="","",IFERROR(INDEX('Prix négociés'!$C$5:$C$204,MATCH(N176,'Prix négociés'!$J$5:$J$204,0)),"Référence inconnue"))</f>
        <v/>
      </c>
      <c r="I176" s="14" t="str">
        <f aca="false">IF(N176="","",IFERROR(INDEX('Prix négociés'!$G$5:$G$204,MATCH(N176,'Prix négociés'!$J$5:$J$204,0)),""))</f>
        <v/>
      </c>
      <c r="J176" s="14" t="str">
        <f aca="false">IF(OR(I176="",F176=""),"",F176-I176)</f>
        <v/>
      </c>
      <c r="K176" s="17" t="str">
        <f aca="false">IF(OR(J176="",N(I176)=0),"",J176/I176)</f>
        <v/>
      </c>
      <c r="L176" s="14" t="str">
        <f aca="false">IF(J176="","",ROUND(J176*N(E176),2))</f>
        <v/>
      </c>
      <c r="M176" s="18" t="str">
        <f aca="false">IF(N176="","",IF(I176="","Prix inconnu",IF(K176&gt;'Mode d''emploi'!$B$24,"À réclamer",IF(K176&lt;-'Mode d''emploi'!$B$24,"Moins cher","OK"))))</f>
        <v/>
      </c>
      <c r="N176" s="16" t="str">
        <f aca="false">IF(D176="","",TRIM(C176)&amp;"|"&amp;TRIM(D176))</f>
        <v/>
      </c>
    </row>
    <row r="177" customFormat="false" ht="15" hidden="false" customHeight="false" outlineLevel="0" collapsed="false">
      <c r="A177" s="15"/>
      <c r="B177" s="12"/>
      <c r="C177" s="12"/>
      <c r="D177" s="12"/>
      <c r="E177" s="12"/>
      <c r="F177" s="13"/>
      <c r="G177" s="12"/>
      <c r="H177" s="16" t="str">
        <f aca="false">IF(N177="","",IFERROR(INDEX('Prix négociés'!$C$5:$C$204,MATCH(N177,'Prix négociés'!$J$5:$J$204,0)),"Référence inconnue"))</f>
        <v/>
      </c>
      <c r="I177" s="14" t="str">
        <f aca="false">IF(N177="","",IFERROR(INDEX('Prix négociés'!$G$5:$G$204,MATCH(N177,'Prix négociés'!$J$5:$J$204,0)),""))</f>
        <v/>
      </c>
      <c r="J177" s="14" t="str">
        <f aca="false">IF(OR(I177="",F177=""),"",F177-I177)</f>
        <v/>
      </c>
      <c r="K177" s="17" t="str">
        <f aca="false">IF(OR(J177="",N(I177)=0),"",J177/I177)</f>
        <v/>
      </c>
      <c r="L177" s="14" t="str">
        <f aca="false">IF(J177="","",ROUND(J177*N(E177),2))</f>
        <v/>
      </c>
      <c r="M177" s="18" t="str">
        <f aca="false">IF(N177="","",IF(I177="","Prix inconnu",IF(K177&gt;'Mode d''emploi'!$B$24,"À réclamer",IF(K177&lt;-'Mode d''emploi'!$B$24,"Moins cher","OK"))))</f>
        <v/>
      </c>
      <c r="N177" s="16" t="str">
        <f aca="false">IF(D177="","",TRIM(C177)&amp;"|"&amp;TRIM(D177))</f>
        <v/>
      </c>
    </row>
    <row r="178" customFormat="false" ht="15" hidden="false" customHeight="false" outlineLevel="0" collapsed="false">
      <c r="A178" s="15"/>
      <c r="B178" s="12"/>
      <c r="C178" s="12"/>
      <c r="D178" s="12"/>
      <c r="E178" s="12"/>
      <c r="F178" s="13"/>
      <c r="G178" s="12"/>
      <c r="H178" s="16" t="str">
        <f aca="false">IF(N178="","",IFERROR(INDEX('Prix négociés'!$C$5:$C$204,MATCH(N178,'Prix négociés'!$J$5:$J$204,0)),"Référence inconnue"))</f>
        <v/>
      </c>
      <c r="I178" s="14" t="str">
        <f aca="false">IF(N178="","",IFERROR(INDEX('Prix négociés'!$G$5:$G$204,MATCH(N178,'Prix négociés'!$J$5:$J$204,0)),""))</f>
        <v/>
      </c>
      <c r="J178" s="14" t="str">
        <f aca="false">IF(OR(I178="",F178=""),"",F178-I178)</f>
        <v/>
      </c>
      <c r="K178" s="17" t="str">
        <f aca="false">IF(OR(J178="",N(I178)=0),"",J178/I178)</f>
        <v/>
      </c>
      <c r="L178" s="14" t="str">
        <f aca="false">IF(J178="","",ROUND(J178*N(E178),2))</f>
        <v/>
      </c>
      <c r="M178" s="18" t="str">
        <f aca="false">IF(N178="","",IF(I178="","Prix inconnu",IF(K178&gt;'Mode d''emploi'!$B$24,"À réclamer",IF(K178&lt;-'Mode d''emploi'!$B$24,"Moins cher","OK"))))</f>
        <v/>
      </c>
      <c r="N178" s="16" t="str">
        <f aca="false">IF(D178="","",TRIM(C178)&amp;"|"&amp;TRIM(D178))</f>
        <v/>
      </c>
    </row>
    <row r="179" customFormat="false" ht="15" hidden="false" customHeight="false" outlineLevel="0" collapsed="false">
      <c r="A179" s="15"/>
      <c r="B179" s="12"/>
      <c r="C179" s="12"/>
      <c r="D179" s="12"/>
      <c r="E179" s="12"/>
      <c r="F179" s="13"/>
      <c r="G179" s="12"/>
      <c r="H179" s="16" t="str">
        <f aca="false">IF(N179="","",IFERROR(INDEX('Prix négociés'!$C$5:$C$204,MATCH(N179,'Prix négociés'!$J$5:$J$204,0)),"Référence inconnue"))</f>
        <v/>
      </c>
      <c r="I179" s="14" t="str">
        <f aca="false">IF(N179="","",IFERROR(INDEX('Prix négociés'!$G$5:$G$204,MATCH(N179,'Prix négociés'!$J$5:$J$204,0)),""))</f>
        <v/>
      </c>
      <c r="J179" s="14" t="str">
        <f aca="false">IF(OR(I179="",F179=""),"",F179-I179)</f>
        <v/>
      </c>
      <c r="K179" s="17" t="str">
        <f aca="false">IF(OR(J179="",N(I179)=0),"",J179/I179)</f>
        <v/>
      </c>
      <c r="L179" s="14" t="str">
        <f aca="false">IF(J179="","",ROUND(J179*N(E179),2))</f>
        <v/>
      </c>
      <c r="M179" s="18" t="str">
        <f aca="false">IF(N179="","",IF(I179="","Prix inconnu",IF(K179&gt;'Mode d''emploi'!$B$24,"À réclamer",IF(K179&lt;-'Mode d''emploi'!$B$24,"Moins cher","OK"))))</f>
        <v/>
      </c>
      <c r="N179" s="16" t="str">
        <f aca="false">IF(D179="","",TRIM(C179)&amp;"|"&amp;TRIM(D179))</f>
        <v/>
      </c>
    </row>
    <row r="180" customFormat="false" ht="15" hidden="false" customHeight="false" outlineLevel="0" collapsed="false">
      <c r="A180" s="15"/>
      <c r="B180" s="12"/>
      <c r="C180" s="12"/>
      <c r="D180" s="12"/>
      <c r="E180" s="12"/>
      <c r="F180" s="13"/>
      <c r="G180" s="12"/>
      <c r="H180" s="16" t="str">
        <f aca="false">IF(N180="","",IFERROR(INDEX('Prix négociés'!$C$5:$C$204,MATCH(N180,'Prix négociés'!$J$5:$J$204,0)),"Référence inconnue"))</f>
        <v/>
      </c>
      <c r="I180" s="14" t="str">
        <f aca="false">IF(N180="","",IFERROR(INDEX('Prix négociés'!$G$5:$G$204,MATCH(N180,'Prix négociés'!$J$5:$J$204,0)),""))</f>
        <v/>
      </c>
      <c r="J180" s="14" t="str">
        <f aca="false">IF(OR(I180="",F180=""),"",F180-I180)</f>
        <v/>
      </c>
      <c r="K180" s="17" t="str">
        <f aca="false">IF(OR(J180="",N(I180)=0),"",J180/I180)</f>
        <v/>
      </c>
      <c r="L180" s="14" t="str">
        <f aca="false">IF(J180="","",ROUND(J180*N(E180),2))</f>
        <v/>
      </c>
      <c r="M180" s="18" t="str">
        <f aca="false">IF(N180="","",IF(I180="","Prix inconnu",IF(K180&gt;'Mode d''emploi'!$B$24,"À réclamer",IF(K180&lt;-'Mode d''emploi'!$B$24,"Moins cher","OK"))))</f>
        <v/>
      </c>
      <c r="N180" s="16" t="str">
        <f aca="false">IF(D180="","",TRIM(C180)&amp;"|"&amp;TRIM(D180))</f>
        <v/>
      </c>
    </row>
    <row r="181" customFormat="false" ht="15" hidden="false" customHeight="false" outlineLevel="0" collapsed="false">
      <c r="A181" s="15"/>
      <c r="B181" s="12"/>
      <c r="C181" s="12"/>
      <c r="D181" s="12"/>
      <c r="E181" s="12"/>
      <c r="F181" s="13"/>
      <c r="G181" s="12"/>
      <c r="H181" s="16" t="str">
        <f aca="false">IF(N181="","",IFERROR(INDEX('Prix négociés'!$C$5:$C$204,MATCH(N181,'Prix négociés'!$J$5:$J$204,0)),"Référence inconnue"))</f>
        <v/>
      </c>
      <c r="I181" s="14" t="str">
        <f aca="false">IF(N181="","",IFERROR(INDEX('Prix négociés'!$G$5:$G$204,MATCH(N181,'Prix négociés'!$J$5:$J$204,0)),""))</f>
        <v/>
      </c>
      <c r="J181" s="14" t="str">
        <f aca="false">IF(OR(I181="",F181=""),"",F181-I181)</f>
        <v/>
      </c>
      <c r="K181" s="17" t="str">
        <f aca="false">IF(OR(J181="",N(I181)=0),"",J181/I181)</f>
        <v/>
      </c>
      <c r="L181" s="14" t="str">
        <f aca="false">IF(J181="","",ROUND(J181*N(E181),2))</f>
        <v/>
      </c>
      <c r="M181" s="18" t="str">
        <f aca="false">IF(N181="","",IF(I181="","Prix inconnu",IF(K181&gt;'Mode d''emploi'!$B$24,"À réclamer",IF(K181&lt;-'Mode d''emploi'!$B$24,"Moins cher","OK"))))</f>
        <v/>
      </c>
      <c r="N181" s="16" t="str">
        <f aca="false">IF(D181="","",TRIM(C181)&amp;"|"&amp;TRIM(D181))</f>
        <v/>
      </c>
    </row>
    <row r="182" customFormat="false" ht="15" hidden="false" customHeight="false" outlineLevel="0" collapsed="false">
      <c r="A182" s="15"/>
      <c r="B182" s="12"/>
      <c r="C182" s="12"/>
      <c r="D182" s="12"/>
      <c r="E182" s="12"/>
      <c r="F182" s="13"/>
      <c r="G182" s="12"/>
      <c r="H182" s="16" t="str">
        <f aca="false">IF(N182="","",IFERROR(INDEX('Prix négociés'!$C$5:$C$204,MATCH(N182,'Prix négociés'!$J$5:$J$204,0)),"Référence inconnue"))</f>
        <v/>
      </c>
      <c r="I182" s="14" t="str">
        <f aca="false">IF(N182="","",IFERROR(INDEX('Prix négociés'!$G$5:$G$204,MATCH(N182,'Prix négociés'!$J$5:$J$204,0)),""))</f>
        <v/>
      </c>
      <c r="J182" s="14" t="str">
        <f aca="false">IF(OR(I182="",F182=""),"",F182-I182)</f>
        <v/>
      </c>
      <c r="K182" s="17" t="str">
        <f aca="false">IF(OR(J182="",N(I182)=0),"",J182/I182)</f>
        <v/>
      </c>
      <c r="L182" s="14" t="str">
        <f aca="false">IF(J182="","",ROUND(J182*N(E182),2))</f>
        <v/>
      </c>
      <c r="M182" s="18" t="str">
        <f aca="false">IF(N182="","",IF(I182="","Prix inconnu",IF(K182&gt;'Mode d''emploi'!$B$24,"À réclamer",IF(K182&lt;-'Mode d''emploi'!$B$24,"Moins cher","OK"))))</f>
        <v/>
      </c>
      <c r="N182" s="16" t="str">
        <f aca="false">IF(D182="","",TRIM(C182)&amp;"|"&amp;TRIM(D182))</f>
        <v/>
      </c>
    </row>
    <row r="183" customFormat="false" ht="15" hidden="false" customHeight="false" outlineLevel="0" collapsed="false">
      <c r="A183" s="15"/>
      <c r="B183" s="12"/>
      <c r="C183" s="12"/>
      <c r="D183" s="12"/>
      <c r="E183" s="12"/>
      <c r="F183" s="13"/>
      <c r="G183" s="12"/>
      <c r="H183" s="16" t="str">
        <f aca="false">IF(N183="","",IFERROR(INDEX('Prix négociés'!$C$5:$C$204,MATCH(N183,'Prix négociés'!$J$5:$J$204,0)),"Référence inconnue"))</f>
        <v/>
      </c>
      <c r="I183" s="14" t="str">
        <f aca="false">IF(N183="","",IFERROR(INDEX('Prix négociés'!$G$5:$G$204,MATCH(N183,'Prix négociés'!$J$5:$J$204,0)),""))</f>
        <v/>
      </c>
      <c r="J183" s="14" t="str">
        <f aca="false">IF(OR(I183="",F183=""),"",F183-I183)</f>
        <v/>
      </c>
      <c r="K183" s="17" t="str">
        <f aca="false">IF(OR(J183="",N(I183)=0),"",J183/I183)</f>
        <v/>
      </c>
      <c r="L183" s="14" t="str">
        <f aca="false">IF(J183="","",ROUND(J183*N(E183),2))</f>
        <v/>
      </c>
      <c r="M183" s="18" t="str">
        <f aca="false">IF(N183="","",IF(I183="","Prix inconnu",IF(K183&gt;'Mode d''emploi'!$B$24,"À réclamer",IF(K183&lt;-'Mode d''emploi'!$B$24,"Moins cher","OK"))))</f>
        <v/>
      </c>
      <c r="N183" s="16" t="str">
        <f aca="false">IF(D183="","",TRIM(C183)&amp;"|"&amp;TRIM(D183))</f>
        <v/>
      </c>
    </row>
    <row r="184" customFormat="false" ht="15" hidden="false" customHeight="false" outlineLevel="0" collapsed="false">
      <c r="A184" s="15"/>
      <c r="B184" s="12"/>
      <c r="C184" s="12"/>
      <c r="D184" s="12"/>
      <c r="E184" s="12"/>
      <c r="F184" s="13"/>
      <c r="G184" s="12"/>
      <c r="H184" s="16" t="str">
        <f aca="false">IF(N184="","",IFERROR(INDEX('Prix négociés'!$C$5:$C$204,MATCH(N184,'Prix négociés'!$J$5:$J$204,0)),"Référence inconnue"))</f>
        <v/>
      </c>
      <c r="I184" s="14" t="str">
        <f aca="false">IF(N184="","",IFERROR(INDEX('Prix négociés'!$G$5:$G$204,MATCH(N184,'Prix négociés'!$J$5:$J$204,0)),""))</f>
        <v/>
      </c>
      <c r="J184" s="14" t="str">
        <f aca="false">IF(OR(I184="",F184=""),"",F184-I184)</f>
        <v/>
      </c>
      <c r="K184" s="17" t="str">
        <f aca="false">IF(OR(J184="",N(I184)=0),"",J184/I184)</f>
        <v/>
      </c>
      <c r="L184" s="14" t="str">
        <f aca="false">IF(J184="","",ROUND(J184*N(E184),2))</f>
        <v/>
      </c>
      <c r="M184" s="18" t="str">
        <f aca="false">IF(N184="","",IF(I184="","Prix inconnu",IF(K184&gt;'Mode d''emploi'!$B$24,"À réclamer",IF(K184&lt;-'Mode d''emploi'!$B$24,"Moins cher","OK"))))</f>
        <v/>
      </c>
      <c r="N184" s="16" t="str">
        <f aca="false">IF(D184="","",TRIM(C184)&amp;"|"&amp;TRIM(D184))</f>
        <v/>
      </c>
    </row>
    <row r="185" customFormat="false" ht="15" hidden="false" customHeight="false" outlineLevel="0" collapsed="false">
      <c r="A185" s="15"/>
      <c r="B185" s="12"/>
      <c r="C185" s="12"/>
      <c r="D185" s="12"/>
      <c r="E185" s="12"/>
      <c r="F185" s="13"/>
      <c r="G185" s="12"/>
      <c r="H185" s="16" t="str">
        <f aca="false">IF(N185="","",IFERROR(INDEX('Prix négociés'!$C$5:$C$204,MATCH(N185,'Prix négociés'!$J$5:$J$204,0)),"Référence inconnue"))</f>
        <v/>
      </c>
      <c r="I185" s="14" t="str">
        <f aca="false">IF(N185="","",IFERROR(INDEX('Prix négociés'!$G$5:$G$204,MATCH(N185,'Prix négociés'!$J$5:$J$204,0)),""))</f>
        <v/>
      </c>
      <c r="J185" s="14" t="str">
        <f aca="false">IF(OR(I185="",F185=""),"",F185-I185)</f>
        <v/>
      </c>
      <c r="K185" s="17" t="str">
        <f aca="false">IF(OR(J185="",N(I185)=0),"",J185/I185)</f>
        <v/>
      </c>
      <c r="L185" s="14" t="str">
        <f aca="false">IF(J185="","",ROUND(J185*N(E185),2))</f>
        <v/>
      </c>
      <c r="M185" s="18" t="str">
        <f aca="false">IF(N185="","",IF(I185="","Prix inconnu",IF(K185&gt;'Mode d''emploi'!$B$24,"À réclamer",IF(K185&lt;-'Mode d''emploi'!$B$24,"Moins cher","OK"))))</f>
        <v/>
      </c>
      <c r="N185" s="16" t="str">
        <f aca="false">IF(D185="","",TRIM(C185)&amp;"|"&amp;TRIM(D185))</f>
        <v/>
      </c>
    </row>
    <row r="186" customFormat="false" ht="15" hidden="false" customHeight="false" outlineLevel="0" collapsed="false">
      <c r="A186" s="15"/>
      <c r="B186" s="12"/>
      <c r="C186" s="12"/>
      <c r="D186" s="12"/>
      <c r="E186" s="12"/>
      <c r="F186" s="13"/>
      <c r="G186" s="12"/>
      <c r="H186" s="16" t="str">
        <f aca="false">IF(N186="","",IFERROR(INDEX('Prix négociés'!$C$5:$C$204,MATCH(N186,'Prix négociés'!$J$5:$J$204,0)),"Référence inconnue"))</f>
        <v/>
      </c>
      <c r="I186" s="14" t="str">
        <f aca="false">IF(N186="","",IFERROR(INDEX('Prix négociés'!$G$5:$G$204,MATCH(N186,'Prix négociés'!$J$5:$J$204,0)),""))</f>
        <v/>
      </c>
      <c r="J186" s="14" t="str">
        <f aca="false">IF(OR(I186="",F186=""),"",F186-I186)</f>
        <v/>
      </c>
      <c r="K186" s="17" t="str">
        <f aca="false">IF(OR(J186="",N(I186)=0),"",J186/I186)</f>
        <v/>
      </c>
      <c r="L186" s="14" t="str">
        <f aca="false">IF(J186="","",ROUND(J186*N(E186),2))</f>
        <v/>
      </c>
      <c r="M186" s="18" t="str">
        <f aca="false">IF(N186="","",IF(I186="","Prix inconnu",IF(K186&gt;'Mode d''emploi'!$B$24,"À réclamer",IF(K186&lt;-'Mode d''emploi'!$B$24,"Moins cher","OK"))))</f>
        <v/>
      </c>
      <c r="N186" s="16" t="str">
        <f aca="false">IF(D186="","",TRIM(C186)&amp;"|"&amp;TRIM(D186))</f>
        <v/>
      </c>
    </row>
    <row r="187" customFormat="false" ht="15" hidden="false" customHeight="false" outlineLevel="0" collapsed="false">
      <c r="A187" s="15"/>
      <c r="B187" s="12"/>
      <c r="C187" s="12"/>
      <c r="D187" s="12"/>
      <c r="E187" s="12"/>
      <c r="F187" s="13"/>
      <c r="G187" s="12"/>
      <c r="H187" s="16" t="str">
        <f aca="false">IF(N187="","",IFERROR(INDEX('Prix négociés'!$C$5:$C$204,MATCH(N187,'Prix négociés'!$J$5:$J$204,0)),"Référence inconnue"))</f>
        <v/>
      </c>
      <c r="I187" s="14" t="str">
        <f aca="false">IF(N187="","",IFERROR(INDEX('Prix négociés'!$G$5:$G$204,MATCH(N187,'Prix négociés'!$J$5:$J$204,0)),""))</f>
        <v/>
      </c>
      <c r="J187" s="14" t="str">
        <f aca="false">IF(OR(I187="",F187=""),"",F187-I187)</f>
        <v/>
      </c>
      <c r="K187" s="17" t="str">
        <f aca="false">IF(OR(J187="",N(I187)=0),"",J187/I187)</f>
        <v/>
      </c>
      <c r="L187" s="14" t="str">
        <f aca="false">IF(J187="","",ROUND(J187*N(E187),2))</f>
        <v/>
      </c>
      <c r="M187" s="18" t="str">
        <f aca="false">IF(N187="","",IF(I187="","Prix inconnu",IF(K187&gt;'Mode d''emploi'!$B$24,"À réclamer",IF(K187&lt;-'Mode d''emploi'!$B$24,"Moins cher","OK"))))</f>
        <v/>
      </c>
      <c r="N187" s="16" t="str">
        <f aca="false">IF(D187="","",TRIM(C187)&amp;"|"&amp;TRIM(D187))</f>
        <v/>
      </c>
    </row>
    <row r="188" customFormat="false" ht="15" hidden="false" customHeight="false" outlineLevel="0" collapsed="false">
      <c r="A188" s="15"/>
      <c r="B188" s="12"/>
      <c r="C188" s="12"/>
      <c r="D188" s="12"/>
      <c r="E188" s="12"/>
      <c r="F188" s="13"/>
      <c r="G188" s="12"/>
      <c r="H188" s="16" t="str">
        <f aca="false">IF(N188="","",IFERROR(INDEX('Prix négociés'!$C$5:$C$204,MATCH(N188,'Prix négociés'!$J$5:$J$204,0)),"Référence inconnue"))</f>
        <v/>
      </c>
      <c r="I188" s="14" t="str">
        <f aca="false">IF(N188="","",IFERROR(INDEX('Prix négociés'!$G$5:$G$204,MATCH(N188,'Prix négociés'!$J$5:$J$204,0)),""))</f>
        <v/>
      </c>
      <c r="J188" s="14" t="str">
        <f aca="false">IF(OR(I188="",F188=""),"",F188-I188)</f>
        <v/>
      </c>
      <c r="K188" s="17" t="str">
        <f aca="false">IF(OR(J188="",N(I188)=0),"",J188/I188)</f>
        <v/>
      </c>
      <c r="L188" s="14" t="str">
        <f aca="false">IF(J188="","",ROUND(J188*N(E188),2))</f>
        <v/>
      </c>
      <c r="M188" s="18" t="str">
        <f aca="false">IF(N188="","",IF(I188="","Prix inconnu",IF(K188&gt;'Mode d''emploi'!$B$24,"À réclamer",IF(K188&lt;-'Mode d''emploi'!$B$24,"Moins cher","OK"))))</f>
        <v/>
      </c>
      <c r="N188" s="16" t="str">
        <f aca="false">IF(D188="","",TRIM(C188)&amp;"|"&amp;TRIM(D188))</f>
        <v/>
      </c>
    </row>
    <row r="189" customFormat="false" ht="15" hidden="false" customHeight="false" outlineLevel="0" collapsed="false">
      <c r="A189" s="15"/>
      <c r="B189" s="12"/>
      <c r="C189" s="12"/>
      <c r="D189" s="12"/>
      <c r="E189" s="12"/>
      <c r="F189" s="13"/>
      <c r="G189" s="12"/>
      <c r="H189" s="16" t="str">
        <f aca="false">IF(N189="","",IFERROR(INDEX('Prix négociés'!$C$5:$C$204,MATCH(N189,'Prix négociés'!$J$5:$J$204,0)),"Référence inconnue"))</f>
        <v/>
      </c>
      <c r="I189" s="14" t="str">
        <f aca="false">IF(N189="","",IFERROR(INDEX('Prix négociés'!$G$5:$G$204,MATCH(N189,'Prix négociés'!$J$5:$J$204,0)),""))</f>
        <v/>
      </c>
      <c r="J189" s="14" t="str">
        <f aca="false">IF(OR(I189="",F189=""),"",F189-I189)</f>
        <v/>
      </c>
      <c r="K189" s="17" t="str">
        <f aca="false">IF(OR(J189="",N(I189)=0),"",J189/I189)</f>
        <v/>
      </c>
      <c r="L189" s="14" t="str">
        <f aca="false">IF(J189="","",ROUND(J189*N(E189),2))</f>
        <v/>
      </c>
      <c r="M189" s="18" t="str">
        <f aca="false">IF(N189="","",IF(I189="","Prix inconnu",IF(K189&gt;'Mode d''emploi'!$B$24,"À réclamer",IF(K189&lt;-'Mode d''emploi'!$B$24,"Moins cher","OK"))))</f>
        <v/>
      </c>
      <c r="N189" s="16" t="str">
        <f aca="false">IF(D189="","",TRIM(C189)&amp;"|"&amp;TRIM(D189))</f>
        <v/>
      </c>
    </row>
    <row r="190" customFormat="false" ht="15" hidden="false" customHeight="false" outlineLevel="0" collapsed="false">
      <c r="A190" s="15"/>
      <c r="B190" s="12"/>
      <c r="C190" s="12"/>
      <c r="D190" s="12"/>
      <c r="E190" s="12"/>
      <c r="F190" s="13"/>
      <c r="G190" s="12"/>
      <c r="H190" s="16" t="str">
        <f aca="false">IF(N190="","",IFERROR(INDEX('Prix négociés'!$C$5:$C$204,MATCH(N190,'Prix négociés'!$J$5:$J$204,0)),"Référence inconnue"))</f>
        <v/>
      </c>
      <c r="I190" s="14" t="str">
        <f aca="false">IF(N190="","",IFERROR(INDEX('Prix négociés'!$G$5:$G$204,MATCH(N190,'Prix négociés'!$J$5:$J$204,0)),""))</f>
        <v/>
      </c>
      <c r="J190" s="14" t="str">
        <f aca="false">IF(OR(I190="",F190=""),"",F190-I190)</f>
        <v/>
      </c>
      <c r="K190" s="17" t="str">
        <f aca="false">IF(OR(J190="",N(I190)=0),"",J190/I190)</f>
        <v/>
      </c>
      <c r="L190" s="14" t="str">
        <f aca="false">IF(J190="","",ROUND(J190*N(E190),2))</f>
        <v/>
      </c>
      <c r="M190" s="18" t="str">
        <f aca="false">IF(N190="","",IF(I190="","Prix inconnu",IF(K190&gt;'Mode d''emploi'!$B$24,"À réclamer",IF(K190&lt;-'Mode d''emploi'!$B$24,"Moins cher","OK"))))</f>
        <v/>
      </c>
      <c r="N190" s="16" t="str">
        <f aca="false">IF(D190="","",TRIM(C190)&amp;"|"&amp;TRIM(D190))</f>
        <v/>
      </c>
    </row>
    <row r="191" customFormat="false" ht="15" hidden="false" customHeight="false" outlineLevel="0" collapsed="false">
      <c r="A191" s="15"/>
      <c r="B191" s="12"/>
      <c r="C191" s="12"/>
      <c r="D191" s="12"/>
      <c r="E191" s="12"/>
      <c r="F191" s="13"/>
      <c r="G191" s="12"/>
      <c r="H191" s="16" t="str">
        <f aca="false">IF(N191="","",IFERROR(INDEX('Prix négociés'!$C$5:$C$204,MATCH(N191,'Prix négociés'!$J$5:$J$204,0)),"Référence inconnue"))</f>
        <v/>
      </c>
      <c r="I191" s="14" t="str">
        <f aca="false">IF(N191="","",IFERROR(INDEX('Prix négociés'!$G$5:$G$204,MATCH(N191,'Prix négociés'!$J$5:$J$204,0)),""))</f>
        <v/>
      </c>
      <c r="J191" s="14" t="str">
        <f aca="false">IF(OR(I191="",F191=""),"",F191-I191)</f>
        <v/>
      </c>
      <c r="K191" s="17" t="str">
        <f aca="false">IF(OR(J191="",N(I191)=0),"",J191/I191)</f>
        <v/>
      </c>
      <c r="L191" s="14" t="str">
        <f aca="false">IF(J191="","",ROUND(J191*N(E191),2))</f>
        <v/>
      </c>
      <c r="M191" s="18" t="str">
        <f aca="false">IF(N191="","",IF(I191="","Prix inconnu",IF(K191&gt;'Mode d''emploi'!$B$24,"À réclamer",IF(K191&lt;-'Mode d''emploi'!$B$24,"Moins cher","OK"))))</f>
        <v/>
      </c>
      <c r="N191" s="16" t="str">
        <f aca="false">IF(D191="","",TRIM(C191)&amp;"|"&amp;TRIM(D191))</f>
        <v/>
      </c>
    </row>
    <row r="192" customFormat="false" ht="15" hidden="false" customHeight="false" outlineLevel="0" collapsed="false">
      <c r="A192" s="15"/>
      <c r="B192" s="12"/>
      <c r="C192" s="12"/>
      <c r="D192" s="12"/>
      <c r="E192" s="12"/>
      <c r="F192" s="13"/>
      <c r="G192" s="12"/>
      <c r="H192" s="16" t="str">
        <f aca="false">IF(N192="","",IFERROR(INDEX('Prix négociés'!$C$5:$C$204,MATCH(N192,'Prix négociés'!$J$5:$J$204,0)),"Référence inconnue"))</f>
        <v/>
      </c>
      <c r="I192" s="14" t="str">
        <f aca="false">IF(N192="","",IFERROR(INDEX('Prix négociés'!$G$5:$G$204,MATCH(N192,'Prix négociés'!$J$5:$J$204,0)),""))</f>
        <v/>
      </c>
      <c r="J192" s="14" t="str">
        <f aca="false">IF(OR(I192="",F192=""),"",F192-I192)</f>
        <v/>
      </c>
      <c r="K192" s="17" t="str">
        <f aca="false">IF(OR(J192="",N(I192)=0),"",J192/I192)</f>
        <v/>
      </c>
      <c r="L192" s="14" t="str">
        <f aca="false">IF(J192="","",ROUND(J192*N(E192),2))</f>
        <v/>
      </c>
      <c r="M192" s="18" t="str">
        <f aca="false">IF(N192="","",IF(I192="","Prix inconnu",IF(K192&gt;'Mode d''emploi'!$B$24,"À réclamer",IF(K192&lt;-'Mode d''emploi'!$B$24,"Moins cher","OK"))))</f>
        <v/>
      </c>
      <c r="N192" s="16" t="str">
        <f aca="false">IF(D192="","",TRIM(C192)&amp;"|"&amp;TRIM(D192))</f>
        <v/>
      </c>
    </row>
    <row r="193" customFormat="false" ht="15" hidden="false" customHeight="false" outlineLevel="0" collapsed="false">
      <c r="A193" s="15"/>
      <c r="B193" s="12"/>
      <c r="C193" s="12"/>
      <c r="D193" s="12"/>
      <c r="E193" s="12"/>
      <c r="F193" s="13"/>
      <c r="G193" s="12"/>
      <c r="H193" s="16" t="str">
        <f aca="false">IF(N193="","",IFERROR(INDEX('Prix négociés'!$C$5:$C$204,MATCH(N193,'Prix négociés'!$J$5:$J$204,0)),"Référence inconnue"))</f>
        <v/>
      </c>
      <c r="I193" s="14" t="str">
        <f aca="false">IF(N193="","",IFERROR(INDEX('Prix négociés'!$G$5:$G$204,MATCH(N193,'Prix négociés'!$J$5:$J$204,0)),""))</f>
        <v/>
      </c>
      <c r="J193" s="14" t="str">
        <f aca="false">IF(OR(I193="",F193=""),"",F193-I193)</f>
        <v/>
      </c>
      <c r="K193" s="17" t="str">
        <f aca="false">IF(OR(J193="",N(I193)=0),"",J193/I193)</f>
        <v/>
      </c>
      <c r="L193" s="14" t="str">
        <f aca="false">IF(J193="","",ROUND(J193*N(E193),2))</f>
        <v/>
      </c>
      <c r="M193" s="18" t="str">
        <f aca="false">IF(N193="","",IF(I193="","Prix inconnu",IF(K193&gt;'Mode d''emploi'!$B$24,"À réclamer",IF(K193&lt;-'Mode d''emploi'!$B$24,"Moins cher","OK"))))</f>
        <v/>
      </c>
      <c r="N193" s="16" t="str">
        <f aca="false">IF(D193="","",TRIM(C193)&amp;"|"&amp;TRIM(D193))</f>
        <v/>
      </c>
    </row>
    <row r="194" customFormat="false" ht="15" hidden="false" customHeight="false" outlineLevel="0" collapsed="false">
      <c r="A194" s="15"/>
      <c r="B194" s="12"/>
      <c r="C194" s="12"/>
      <c r="D194" s="12"/>
      <c r="E194" s="12"/>
      <c r="F194" s="13"/>
      <c r="G194" s="12"/>
      <c r="H194" s="16" t="str">
        <f aca="false">IF(N194="","",IFERROR(INDEX('Prix négociés'!$C$5:$C$204,MATCH(N194,'Prix négociés'!$J$5:$J$204,0)),"Référence inconnue"))</f>
        <v/>
      </c>
      <c r="I194" s="14" t="str">
        <f aca="false">IF(N194="","",IFERROR(INDEX('Prix négociés'!$G$5:$G$204,MATCH(N194,'Prix négociés'!$J$5:$J$204,0)),""))</f>
        <v/>
      </c>
      <c r="J194" s="14" t="str">
        <f aca="false">IF(OR(I194="",F194=""),"",F194-I194)</f>
        <v/>
      </c>
      <c r="K194" s="17" t="str">
        <f aca="false">IF(OR(J194="",N(I194)=0),"",J194/I194)</f>
        <v/>
      </c>
      <c r="L194" s="14" t="str">
        <f aca="false">IF(J194="","",ROUND(J194*N(E194),2))</f>
        <v/>
      </c>
      <c r="M194" s="18" t="str">
        <f aca="false">IF(N194="","",IF(I194="","Prix inconnu",IF(K194&gt;'Mode d''emploi'!$B$24,"À réclamer",IF(K194&lt;-'Mode d''emploi'!$B$24,"Moins cher","OK"))))</f>
        <v/>
      </c>
      <c r="N194" s="16" t="str">
        <f aca="false">IF(D194="","",TRIM(C194)&amp;"|"&amp;TRIM(D194))</f>
        <v/>
      </c>
    </row>
    <row r="195" customFormat="false" ht="15" hidden="false" customHeight="false" outlineLevel="0" collapsed="false">
      <c r="A195" s="15"/>
      <c r="B195" s="12"/>
      <c r="C195" s="12"/>
      <c r="D195" s="12"/>
      <c r="E195" s="12"/>
      <c r="F195" s="13"/>
      <c r="G195" s="12"/>
      <c r="H195" s="16" t="str">
        <f aca="false">IF(N195="","",IFERROR(INDEX('Prix négociés'!$C$5:$C$204,MATCH(N195,'Prix négociés'!$J$5:$J$204,0)),"Référence inconnue"))</f>
        <v/>
      </c>
      <c r="I195" s="14" t="str">
        <f aca="false">IF(N195="","",IFERROR(INDEX('Prix négociés'!$G$5:$G$204,MATCH(N195,'Prix négociés'!$J$5:$J$204,0)),""))</f>
        <v/>
      </c>
      <c r="J195" s="14" t="str">
        <f aca="false">IF(OR(I195="",F195=""),"",F195-I195)</f>
        <v/>
      </c>
      <c r="K195" s="17" t="str">
        <f aca="false">IF(OR(J195="",N(I195)=0),"",J195/I195)</f>
        <v/>
      </c>
      <c r="L195" s="14" t="str">
        <f aca="false">IF(J195="","",ROUND(J195*N(E195),2))</f>
        <v/>
      </c>
      <c r="M195" s="18" t="str">
        <f aca="false">IF(N195="","",IF(I195="","Prix inconnu",IF(K195&gt;'Mode d''emploi'!$B$24,"À réclamer",IF(K195&lt;-'Mode d''emploi'!$B$24,"Moins cher","OK"))))</f>
        <v/>
      </c>
      <c r="N195" s="16" t="str">
        <f aca="false">IF(D195="","",TRIM(C195)&amp;"|"&amp;TRIM(D195))</f>
        <v/>
      </c>
    </row>
    <row r="196" customFormat="false" ht="15" hidden="false" customHeight="false" outlineLevel="0" collapsed="false">
      <c r="A196" s="15"/>
      <c r="B196" s="12"/>
      <c r="C196" s="12"/>
      <c r="D196" s="12"/>
      <c r="E196" s="12"/>
      <c r="F196" s="13"/>
      <c r="G196" s="12"/>
      <c r="H196" s="16" t="str">
        <f aca="false">IF(N196="","",IFERROR(INDEX('Prix négociés'!$C$5:$C$204,MATCH(N196,'Prix négociés'!$J$5:$J$204,0)),"Référence inconnue"))</f>
        <v/>
      </c>
      <c r="I196" s="14" t="str">
        <f aca="false">IF(N196="","",IFERROR(INDEX('Prix négociés'!$G$5:$G$204,MATCH(N196,'Prix négociés'!$J$5:$J$204,0)),""))</f>
        <v/>
      </c>
      <c r="J196" s="14" t="str">
        <f aca="false">IF(OR(I196="",F196=""),"",F196-I196)</f>
        <v/>
      </c>
      <c r="K196" s="17" t="str">
        <f aca="false">IF(OR(J196="",N(I196)=0),"",J196/I196)</f>
        <v/>
      </c>
      <c r="L196" s="14" t="str">
        <f aca="false">IF(J196="","",ROUND(J196*N(E196),2))</f>
        <v/>
      </c>
      <c r="M196" s="18" t="str">
        <f aca="false">IF(N196="","",IF(I196="","Prix inconnu",IF(K196&gt;'Mode d''emploi'!$B$24,"À réclamer",IF(K196&lt;-'Mode d''emploi'!$B$24,"Moins cher","OK"))))</f>
        <v/>
      </c>
      <c r="N196" s="16" t="str">
        <f aca="false">IF(D196="","",TRIM(C196)&amp;"|"&amp;TRIM(D196))</f>
        <v/>
      </c>
    </row>
    <row r="197" customFormat="false" ht="15" hidden="false" customHeight="false" outlineLevel="0" collapsed="false">
      <c r="A197" s="15"/>
      <c r="B197" s="12"/>
      <c r="C197" s="12"/>
      <c r="D197" s="12"/>
      <c r="E197" s="12"/>
      <c r="F197" s="13"/>
      <c r="G197" s="12"/>
      <c r="H197" s="16" t="str">
        <f aca="false">IF(N197="","",IFERROR(INDEX('Prix négociés'!$C$5:$C$204,MATCH(N197,'Prix négociés'!$J$5:$J$204,0)),"Référence inconnue"))</f>
        <v/>
      </c>
      <c r="I197" s="14" t="str">
        <f aca="false">IF(N197="","",IFERROR(INDEX('Prix négociés'!$G$5:$G$204,MATCH(N197,'Prix négociés'!$J$5:$J$204,0)),""))</f>
        <v/>
      </c>
      <c r="J197" s="14" t="str">
        <f aca="false">IF(OR(I197="",F197=""),"",F197-I197)</f>
        <v/>
      </c>
      <c r="K197" s="17" t="str">
        <f aca="false">IF(OR(J197="",N(I197)=0),"",J197/I197)</f>
        <v/>
      </c>
      <c r="L197" s="14" t="str">
        <f aca="false">IF(J197="","",ROUND(J197*N(E197),2))</f>
        <v/>
      </c>
      <c r="M197" s="18" t="str">
        <f aca="false">IF(N197="","",IF(I197="","Prix inconnu",IF(K197&gt;'Mode d''emploi'!$B$24,"À réclamer",IF(K197&lt;-'Mode d''emploi'!$B$24,"Moins cher","OK"))))</f>
        <v/>
      </c>
      <c r="N197" s="16" t="str">
        <f aca="false">IF(D197="","",TRIM(C197)&amp;"|"&amp;TRIM(D197))</f>
        <v/>
      </c>
    </row>
    <row r="198" customFormat="false" ht="15" hidden="false" customHeight="false" outlineLevel="0" collapsed="false">
      <c r="A198" s="15"/>
      <c r="B198" s="12"/>
      <c r="C198" s="12"/>
      <c r="D198" s="12"/>
      <c r="E198" s="12"/>
      <c r="F198" s="13"/>
      <c r="G198" s="12"/>
      <c r="H198" s="16" t="str">
        <f aca="false">IF(N198="","",IFERROR(INDEX('Prix négociés'!$C$5:$C$204,MATCH(N198,'Prix négociés'!$J$5:$J$204,0)),"Référence inconnue"))</f>
        <v/>
      </c>
      <c r="I198" s="14" t="str">
        <f aca="false">IF(N198="","",IFERROR(INDEX('Prix négociés'!$G$5:$G$204,MATCH(N198,'Prix négociés'!$J$5:$J$204,0)),""))</f>
        <v/>
      </c>
      <c r="J198" s="14" t="str">
        <f aca="false">IF(OR(I198="",F198=""),"",F198-I198)</f>
        <v/>
      </c>
      <c r="K198" s="17" t="str">
        <f aca="false">IF(OR(J198="",N(I198)=0),"",J198/I198)</f>
        <v/>
      </c>
      <c r="L198" s="14" t="str">
        <f aca="false">IF(J198="","",ROUND(J198*N(E198),2))</f>
        <v/>
      </c>
      <c r="M198" s="18" t="str">
        <f aca="false">IF(N198="","",IF(I198="","Prix inconnu",IF(K198&gt;'Mode d''emploi'!$B$24,"À réclamer",IF(K198&lt;-'Mode d''emploi'!$B$24,"Moins cher","OK"))))</f>
        <v/>
      </c>
      <c r="N198" s="16" t="str">
        <f aca="false">IF(D198="","",TRIM(C198)&amp;"|"&amp;TRIM(D198))</f>
        <v/>
      </c>
    </row>
    <row r="199" customFormat="false" ht="15" hidden="false" customHeight="false" outlineLevel="0" collapsed="false">
      <c r="A199" s="15"/>
      <c r="B199" s="12"/>
      <c r="C199" s="12"/>
      <c r="D199" s="12"/>
      <c r="E199" s="12"/>
      <c r="F199" s="13"/>
      <c r="G199" s="12"/>
      <c r="H199" s="16" t="str">
        <f aca="false">IF(N199="","",IFERROR(INDEX('Prix négociés'!$C$5:$C$204,MATCH(N199,'Prix négociés'!$J$5:$J$204,0)),"Référence inconnue"))</f>
        <v/>
      </c>
      <c r="I199" s="14" t="str">
        <f aca="false">IF(N199="","",IFERROR(INDEX('Prix négociés'!$G$5:$G$204,MATCH(N199,'Prix négociés'!$J$5:$J$204,0)),""))</f>
        <v/>
      </c>
      <c r="J199" s="14" t="str">
        <f aca="false">IF(OR(I199="",F199=""),"",F199-I199)</f>
        <v/>
      </c>
      <c r="K199" s="17" t="str">
        <f aca="false">IF(OR(J199="",N(I199)=0),"",J199/I199)</f>
        <v/>
      </c>
      <c r="L199" s="14" t="str">
        <f aca="false">IF(J199="","",ROUND(J199*N(E199),2))</f>
        <v/>
      </c>
      <c r="M199" s="18" t="str">
        <f aca="false">IF(N199="","",IF(I199="","Prix inconnu",IF(K199&gt;'Mode d''emploi'!$B$24,"À réclamer",IF(K199&lt;-'Mode d''emploi'!$B$24,"Moins cher","OK"))))</f>
        <v/>
      </c>
      <c r="N199" s="16" t="str">
        <f aca="false">IF(D199="","",TRIM(C199)&amp;"|"&amp;TRIM(D199))</f>
        <v/>
      </c>
    </row>
    <row r="200" customFormat="false" ht="15" hidden="false" customHeight="false" outlineLevel="0" collapsed="false">
      <c r="A200" s="15"/>
      <c r="B200" s="12"/>
      <c r="C200" s="12"/>
      <c r="D200" s="12"/>
      <c r="E200" s="12"/>
      <c r="F200" s="13"/>
      <c r="G200" s="12"/>
      <c r="H200" s="16" t="str">
        <f aca="false">IF(N200="","",IFERROR(INDEX('Prix négociés'!$C$5:$C$204,MATCH(N200,'Prix négociés'!$J$5:$J$204,0)),"Référence inconnue"))</f>
        <v/>
      </c>
      <c r="I200" s="14" t="str">
        <f aca="false">IF(N200="","",IFERROR(INDEX('Prix négociés'!$G$5:$G$204,MATCH(N200,'Prix négociés'!$J$5:$J$204,0)),""))</f>
        <v/>
      </c>
      <c r="J200" s="14" t="str">
        <f aca="false">IF(OR(I200="",F200=""),"",F200-I200)</f>
        <v/>
      </c>
      <c r="K200" s="17" t="str">
        <f aca="false">IF(OR(J200="",N(I200)=0),"",J200/I200)</f>
        <v/>
      </c>
      <c r="L200" s="14" t="str">
        <f aca="false">IF(J200="","",ROUND(J200*N(E200),2))</f>
        <v/>
      </c>
      <c r="M200" s="18" t="str">
        <f aca="false">IF(N200="","",IF(I200="","Prix inconnu",IF(K200&gt;'Mode d''emploi'!$B$24,"À réclamer",IF(K200&lt;-'Mode d''emploi'!$B$24,"Moins cher","OK"))))</f>
        <v/>
      </c>
      <c r="N200" s="16" t="str">
        <f aca="false">IF(D200="","",TRIM(C200)&amp;"|"&amp;TRIM(D200))</f>
        <v/>
      </c>
    </row>
    <row r="201" customFormat="false" ht="15" hidden="false" customHeight="false" outlineLevel="0" collapsed="false">
      <c r="A201" s="15"/>
      <c r="B201" s="12"/>
      <c r="C201" s="12"/>
      <c r="D201" s="12"/>
      <c r="E201" s="12"/>
      <c r="F201" s="13"/>
      <c r="G201" s="12"/>
      <c r="H201" s="16" t="str">
        <f aca="false">IF(N201="","",IFERROR(INDEX('Prix négociés'!$C$5:$C$204,MATCH(N201,'Prix négociés'!$J$5:$J$204,0)),"Référence inconnue"))</f>
        <v/>
      </c>
      <c r="I201" s="14" t="str">
        <f aca="false">IF(N201="","",IFERROR(INDEX('Prix négociés'!$G$5:$G$204,MATCH(N201,'Prix négociés'!$J$5:$J$204,0)),""))</f>
        <v/>
      </c>
      <c r="J201" s="14" t="str">
        <f aca="false">IF(OR(I201="",F201=""),"",F201-I201)</f>
        <v/>
      </c>
      <c r="K201" s="17" t="str">
        <f aca="false">IF(OR(J201="",N(I201)=0),"",J201/I201)</f>
        <v/>
      </c>
      <c r="L201" s="14" t="str">
        <f aca="false">IF(J201="","",ROUND(J201*N(E201),2))</f>
        <v/>
      </c>
      <c r="M201" s="18" t="str">
        <f aca="false">IF(N201="","",IF(I201="","Prix inconnu",IF(K201&gt;'Mode d''emploi'!$B$24,"À réclamer",IF(K201&lt;-'Mode d''emploi'!$B$24,"Moins cher","OK"))))</f>
        <v/>
      </c>
      <c r="N201" s="16" t="str">
        <f aca="false">IF(D201="","",TRIM(C201)&amp;"|"&amp;TRIM(D201))</f>
        <v/>
      </c>
    </row>
    <row r="202" customFormat="false" ht="15" hidden="false" customHeight="false" outlineLevel="0" collapsed="false">
      <c r="A202" s="15"/>
      <c r="B202" s="12"/>
      <c r="C202" s="12"/>
      <c r="D202" s="12"/>
      <c r="E202" s="12"/>
      <c r="F202" s="13"/>
      <c r="G202" s="12"/>
      <c r="H202" s="16" t="str">
        <f aca="false">IF(N202="","",IFERROR(INDEX('Prix négociés'!$C$5:$C$204,MATCH(N202,'Prix négociés'!$J$5:$J$204,0)),"Référence inconnue"))</f>
        <v/>
      </c>
      <c r="I202" s="14" t="str">
        <f aca="false">IF(N202="","",IFERROR(INDEX('Prix négociés'!$G$5:$G$204,MATCH(N202,'Prix négociés'!$J$5:$J$204,0)),""))</f>
        <v/>
      </c>
      <c r="J202" s="14" t="str">
        <f aca="false">IF(OR(I202="",F202=""),"",F202-I202)</f>
        <v/>
      </c>
      <c r="K202" s="17" t="str">
        <f aca="false">IF(OR(J202="",N(I202)=0),"",J202/I202)</f>
        <v/>
      </c>
      <c r="L202" s="14" t="str">
        <f aca="false">IF(J202="","",ROUND(J202*N(E202),2))</f>
        <v/>
      </c>
      <c r="M202" s="18" t="str">
        <f aca="false">IF(N202="","",IF(I202="","Prix inconnu",IF(K202&gt;'Mode d''emploi'!$B$24,"À réclamer",IF(K202&lt;-'Mode d''emploi'!$B$24,"Moins cher","OK"))))</f>
        <v/>
      </c>
      <c r="N202" s="16" t="str">
        <f aca="false">IF(D202="","",TRIM(C202)&amp;"|"&amp;TRIM(D202))</f>
        <v/>
      </c>
    </row>
    <row r="203" customFormat="false" ht="15" hidden="false" customHeight="false" outlineLevel="0" collapsed="false">
      <c r="A203" s="15"/>
      <c r="B203" s="12"/>
      <c r="C203" s="12"/>
      <c r="D203" s="12"/>
      <c r="E203" s="12"/>
      <c r="F203" s="13"/>
      <c r="G203" s="12"/>
      <c r="H203" s="16" t="str">
        <f aca="false">IF(N203="","",IFERROR(INDEX('Prix négociés'!$C$5:$C$204,MATCH(N203,'Prix négociés'!$J$5:$J$204,0)),"Référence inconnue"))</f>
        <v/>
      </c>
      <c r="I203" s="14" t="str">
        <f aca="false">IF(N203="","",IFERROR(INDEX('Prix négociés'!$G$5:$G$204,MATCH(N203,'Prix négociés'!$J$5:$J$204,0)),""))</f>
        <v/>
      </c>
      <c r="J203" s="14" t="str">
        <f aca="false">IF(OR(I203="",F203=""),"",F203-I203)</f>
        <v/>
      </c>
      <c r="K203" s="17" t="str">
        <f aca="false">IF(OR(J203="",N(I203)=0),"",J203/I203)</f>
        <v/>
      </c>
      <c r="L203" s="14" t="str">
        <f aca="false">IF(J203="","",ROUND(J203*N(E203),2))</f>
        <v/>
      </c>
      <c r="M203" s="18" t="str">
        <f aca="false">IF(N203="","",IF(I203="","Prix inconnu",IF(K203&gt;'Mode d''emploi'!$B$24,"À réclamer",IF(K203&lt;-'Mode d''emploi'!$B$24,"Moins cher","OK"))))</f>
        <v/>
      </c>
      <c r="N203" s="16" t="str">
        <f aca="false">IF(D203="","",TRIM(C203)&amp;"|"&amp;TRIM(D203))</f>
        <v/>
      </c>
    </row>
    <row r="204" customFormat="false" ht="15" hidden="false" customHeight="false" outlineLevel="0" collapsed="false">
      <c r="A204" s="15"/>
      <c r="B204" s="12"/>
      <c r="C204" s="12"/>
      <c r="D204" s="12"/>
      <c r="E204" s="12"/>
      <c r="F204" s="13"/>
      <c r="G204" s="12"/>
      <c r="H204" s="16" t="str">
        <f aca="false">IF(N204="","",IFERROR(INDEX('Prix négociés'!$C$5:$C$204,MATCH(N204,'Prix négociés'!$J$5:$J$204,0)),"Référence inconnue"))</f>
        <v/>
      </c>
      <c r="I204" s="14" t="str">
        <f aca="false">IF(N204="","",IFERROR(INDEX('Prix négociés'!$G$5:$G$204,MATCH(N204,'Prix négociés'!$J$5:$J$204,0)),""))</f>
        <v/>
      </c>
      <c r="J204" s="14" t="str">
        <f aca="false">IF(OR(I204="",F204=""),"",F204-I204)</f>
        <v/>
      </c>
      <c r="K204" s="17" t="str">
        <f aca="false">IF(OR(J204="",N(I204)=0),"",J204/I204)</f>
        <v/>
      </c>
      <c r="L204" s="14" t="str">
        <f aca="false">IF(J204="","",ROUND(J204*N(E204),2))</f>
        <v/>
      </c>
      <c r="M204" s="18" t="str">
        <f aca="false">IF(N204="","",IF(I204="","Prix inconnu",IF(K204&gt;'Mode d''emploi'!$B$24,"À réclamer",IF(K204&lt;-'Mode d''emploi'!$B$24,"Moins cher","OK"))))</f>
        <v/>
      </c>
      <c r="N204" s="16" t="str">
        <f aca="false">IF(D204="","",TRIM(C204)&amp;"|"&amp;TRIM(D204))</f>
        <v/>
      </c>
    </row>
    <row r="205" customFormat="false" ht="15" hidden="false" customHeight="false" outlineLevel="0" collapsed="false">
      <c r="A205" s="15"/>
      <c r="B205" s="12"/>
      <c r="C205" s="12"/>
      <c r="D205" s="12"/>
      <c r="E205" s="12"/>
      <c r="F205" s="13"/>
      <c r="G205" s="12"/>
      <c r="H205" s="16" t="str">
        <f aca="false">IF(N205="","",IFERROR(INDEX('Prix négociés'!$C$5:$C$204,MATCH(N205,'Prix négociés'!$J$5:$J$204,0)),"Référence inconnue"))</f>
        <v/>
      </c>
      <c r="I205" s="14" t="str">
        <f aca="false">IF(N205="","",IFERROR(INDEX('Prix négociés'!$G$5:$G$204,MATCH(N205,'Prix négociés'!$J$5:$J$204,0)),""))</f>
        <v/>
      </c>
      <c r="J205" s="14" t="str">
        <f aca="false">IF(OR(I205="",F205=""),"",F205-I205)</f>
        <v/>
      </c>
      <c r="K205" s="17" t="str">
        <f aca="false">IF(OR(J205="",N(I205)=0),"",J205/I205)</f>
        <v/>
      </c>
      <c r="L205" s="14" t="str">
        <f aca="false">IF(J205="","",ROUND(J205*N(E205),2))</f>
        <v/>
      </c>
      <c r="M205" s="18" t="str">
        <f aca="false">IF(N205="","",IF(I205="","Prix inconnu",IF(K205&gt;'Mode d''emploi'!$B$24,"À réclamer",IF(K205&lt;-'Mode d''emploi'!$B$24,"Moins cher","OK"))))</f>
        <v/>
      </c>
      <c r="N205" s="16" t="str">
        <f aca="false">IF(D205="","",TRIM(C205)&amp;"|"&amp;TRIM(D205))</f>
        <v/>
      </c>
    </row>
    <row r="206" customFormat="false" ht="15" hidden="false" customHeight="false" outlineLevel="0" collapsed="false">
      <c r="A206" s="15"/>
      <c r="B206" s="12"/>
      <c r="C206" s="12"/>
      <c r="D206" s="12"/>
      <c r="E206" s="12"/>
      <c r="F206" s="13"/>
      <c r="G206" s="12"/>
      <c r="H206" s="16" t="str">
        <f aca="false">IF(N206="","",IFERROR(INDEX('Prix négociés'!$C$5:$C$204,MATCH(N206,'Prix négociés'!$J$5:$J$204,0)),"Référence inconnue"))</f>
        <v/>
      </c>
      <c r="I206" s="14" t="str">
        <f aca="false">IF(N206="","",IFERROR(INDEX('Prix négociés'!$G$5:$G$204,MATCH(N206,'Prix négociés'!$J$5:$J$204,0)),""))</f>
        <v/>
      </c>
      <c r="J206" s="14" t="str">
        <f aca="false">IF(OR(I206="",F206=""),"",F206-I206)</f>
        <v/>
      </c>
      <c r="K206" s="17" t="str">
        <f aca="false">IF(OR(J206="",N(I206)=0),"",J206/I206)</f>
        <v/>
      </c>
      <c r="L206" s="14" t="str">
        <f aca="false">IF(J206="","",ROUND(J206*N(E206),2))</f>
        <v/>
      </c>
      <c r="M206" s="18" t="str">
        <f aca="false">IF(N206="","",IF(I206="","Prix inconnu",IF(K206&gt;'Mode d''emploi'!$B$24,"À réclamer",IF(K206&lt;-'Mode d''emploi'!$B$24,"Moins cher","OK"))))</f>
        <v/>
      </c>
      <c r="N206" s="16" t="str">
        <f aca="false">IF(D206="","",TRIM(C206)&amp;"|"&amp;TRIM(D206))</f>
        <v/>
      </c>
    </row>
    <row r="207" customFormat="false" ht="15" hidden="false" customHeight="false" outlineLevel="0" collapsed="false">
      <c r="A207" s="15"/>
      <c r="B207" s="12"/>
      <c r="C207" s="12"/>
      <c r="D207" s="12"/>
      <c r="E207" s="12"/>
      <c r="F207" s="13"/>
      <c r="G207" s="12"/>
      <c r="H207" s="16" t="str">
        <f aca="false">IF(N207="","",IFERROR(INDEX('Prix négociés'!$C$5:$C$204,MATCH(N207,'Prix négociés'!$J$5:$J$204,0)),"Référence inconnue"))</f>
        <v/>
      </c>
      <c r="I207" s="14" t="str">
        <f aca="false">IF(N207="","",IFERROR(INDEX('Prix négociés'!$G$5:$G$204,MATCH(N207,'Prix négociés'!$J$5:$J$204,0)),""))</f>
        <v/>
      </c>
      <c r="J207" s="14" t="str">
        <f aca="false">IF(OR(I207="",F207=""),"",F207-I207)</f>
        <v/>
      </c>
      <c r="K207" s="17" t="str">
        <f aca="false">IF(OR(J207="",N(I207)=0),"",J207/I207)</f>
        <v/>
      </c>
      <c r="L207" s="14" t="str">
        <f aca="false">IF(J207="","",ROUND(J207*N(E207),2))</f>
        <v/>
      </c>
      <c r="M207" s="18" t="str">
        <f aca="false">IF(N207="","",IF(I207="","Prix inconnu",IF(K207&gt;'Mode d''emploi'!$B$24,"À réclamer",IF(K207&lt;-'Mode d''emploi'!$B$24,"Moins cher","OK"))))</f>
        <v/>
      </c>
      <c r="N207" s="16" t="str">
        <f aca="false">IF(D207="","",TRIM(C207)&amp;"|"&amp;TRIM(D207))</f>
        <v/>
      </c>
    </row>
    <row r="208" customFormat="false" ht="15" hidden="false" customHeight="false" outlineLevel="0" collapsed="false">
      <c r="A208" s="15"/>
      <c r="B208" s="12"/>
      <c r="C208" s="12"/>
      <c r="D208" s="12"/>
      <c r="E208" s="12"/>
      <c r="F208" s="13"/>
      <c r="G208" s="12"/>
      <c r="H208" s="16" t="str">
        <f aca="false">IF(N208="","",IFERROR(INDEX('Prix négociés'!$C$5:$C$204,MATCH(N208,'Prix négociés'!$J$5:$J$204,0)),"Référence inconnue"))</f>
        <v/>
      </c>
      <c r="I208" s="14" t="str">
        <f aca="false">IF(N208="","",IFERROR(INDEX('Prix négociés'!$G$5:$G$204,MATCH(N208,'Prix négociés'!$J$5:$J$204,0)),""))</f>
        <v/>
      </c>
      <c r="J208" s="14" t="str">
        <f aca="false">IF(OR(I208="",F208=""),"",F208-I208)</f>
        <v/>
      </c>
      <c r="K208" s="17" t="str">
        <f aca="false">IF(OR(J208="",N(I208)=0),"",J208/I208)</f>
        <v/>
      </c>
      <c r="L208" s="14" t="str">
        <f aca="false">IF(J208="","",ROUND(J208*N(E208),2))</f>
        <v/>
      </c>
      <c r="M208" s="18" t="str">
        <f aca="false">IF(N208="","",IF(I208="","Prix inconnu",IF(K208&gt;'Mode d''emploi'!$B$24,"À réclamer",IF(K208&lt;-'Mode d''emploi'!$B$24,"Moins cher","OK"))))</f>
        <v/>
      </c>
      <c r="N208" s="16" t="str">
        <f aca="false">IF(D208="","",TRIM(C208)&amp;"|"&amp;TRIM(D208))</f>
        <v/>
      </c>
    </row>
    <row r="209" customFormat="false" ht="15" hidden="false" customHeight="false" outlineLevel="0" collapsed="false">
      <c r="A209" s="15"/>
      <c r="B209" s="12"/>
      <c r="C209" s="12"/>
      <c r="D209" s="12"/>
      <c r="E209" s="12"/>
      <c r="F209" s="13"/>
      <c r="G209" s="12"/>
      <c r="H209" s="16" t="str">
        <f aca="false">IF(N209="","",IFERROR(INDEX('Prix négociés'!$C$5:$C$204,MATCH(N209,'Prix négociés'!$J$5:$J$204,0)),"Référence inconnue"))</f>
        <v/>
      </c>
      <c r="I209" s="14" t="str">
        <f aca="false">IF(N209="","",IFERROR(INDEX('Prix négociés'!$G$5:$G$204,MATCH(N209,'Prix négociés'!$J$5:$J$204,0)),""))</f>
        <v/>
      </c>
      <c r="J209" s="14" t="str">
        <f aca="false">IF(OR(I209="",F209=""),"",F209-I209)</f>
        <v/>
      </c>
      <c r="K209" s="17" t="str">
        <f aca="false">IF(OR(J209="",N(I209)=0),"",J209/I209)</f>
        <v/>
      </c>
      <c r="L209" s="14" t="str">
        <f aca="false">IF(J209="","",ROUND(J209*N(E209),2))</f>
        <v/>
      </c>
      <c r="M209" s="18" t="str">
        <f aca="false">IF(N209="","",IF(I209="","Prix inconnu",IF(K209&gt;'Mode d''emploi'!$B$24,"À réclamer",IF(K209&lt;-'Mode d''emploi'!$B$24,"Moins cher","OK"))))</f>
        <v/>
      </c>
      <c r="N209" s="16" t="str">
        <f aca="false">IF(D209="","",TRIM(C209)&amp;"|"&amp;TRIM(D209))</f>
        <v/>
      </c>
    </row>
    <row r="210" customFormat="false" ht="15" hidden="false" customHeight="false" outlineLevel="0" collapsed="false">
      <c r="A210" s="15"/>
      <c r="B210" s="12"/>
      <c r="C210" s="12"/>
      <c r="D210" s="12"/>
      <c r="E210" s="12"/>
      <c r="F210" s="13"/>
      <c r="G210" s="12"/>
      <c r="H210" s="16" t="str">
        <f aca="false">IF(N210="","",IFERROR(INDEX('Prix négociés'!$C$5:$C$204,MATCH(N210,'Prix négociés'!$J$5:$J$204,0)),"Référence inconnue"))</f>
        <v/>
      </c>
      <c r="I210" s="14" t="str">
        <f aca="false">IF(N210="","",IFERROR(INDEX('Prix négociés'!$G$5:$G$204,MATCH(N210,'Prix négociés'!$J$5:$J$204,0)),""))</f>
        <v/>
      </c>
      <c r="J210" s="14" t="str">
        <f aca="false">IF(OR(I210="",F210=""),"",F210-I210)</f>
        <v/>
      </c>
      <c r="K210" s="17" t="str">
        <f aca="false">IF(OR(J210="",N(I210)=0),"",J210/I210)</f>
        <v/>
      </c>
      <c r="L210" s="14" t="str">
        <f aca="false">IF(J210="","",ROUND(J210*N(E210),2))</f>
        <v/>
      </c>
      <c r="M210" s="18" t="str">
        <f aca="false">IF(N210="","",IF(I210="","Prix inconnu",IF(K210&gt;'Mode d''emploi'!$B$24,"À réclamer",IF(K210&lt;-'Mode d''emploi'!$B$24,"Moins cher","OK"))))</f>
        <v/>
      </c>
      <c r="N210" s="16" t="str">
        <f aca="false">IF(D210="","",TRIM(C210)&amp;"|"&amp;TRIM(D210))</f>
        <v/>
      </c>
    </row>
    <row r="211" customFormat="false" ht="15" hidden="false" customHeight="false" outlineLevel="0" collapsed="false">
      <c r="A211" s="15"/>
      <c r="B211" s="12"/>
      <c r="C211" s="12"/>
      <c r="D211" s="12"/>
      <c r="E211" s="12"/>
      <c r="F211" s="13"/>
      <c r="G211" s="12"/>
      <c r="H211" s="16" t="str">
        <f aca="false">IF(N211="","",IFERROR(INDEX('Prix négociés'!$C$5:$C$204,MATCH(N211,'Prix négociés'!$J$5:$J$204,0)),"Référence inconnue"))</f>
        <v/>
      </c>
      <c r="I211" s="14" t="str">
        <f aca="false">IF(N211="","",IFERROR(INDEX('Prix négociés'!$G$5:$G$204,MATCH(N211,'Prix négociés'!$J$5:$J$204,0)),""))</f>
        <v/>
      </c>
      <c r="J211" s="14" t="str">
        <f aca="false">IF(OR(I211="",F211=""),"",F211-I211)</f>
        <v/>
      </c>
      <c r="K211" s="17" t="str">
        <f aca="false">IF(OR(J211="",N(I211)=0),"",J211/I211)</f>
        <v/>
      </c>
      <c r="L211" s="14" t="str">
        <f aca="false">IF(J211="","",ROUND(J211*N(E211),2))</f>
        <v/>
      </c>
      <c r="M211" s="18" t="str">
        <f aca="false">IF(N211="","",IF(I211="","Prix inconnu",IF(K211&gt;'Mode d''emploi'!$B$24,"À réclamer",IF(K211&lt;-'Mode d''emploi'!$B$24,"Moins cher","OK"))))</f>
        <v/>
      </c>
      <c r="N211" s="16" t="str">
        <f aca="false">IF(D211="","",TRIM(C211)&amp;"|"&amp;TRIM(D211))</f>
        <v/>
      </c>
    </row>
    <row r="212" customFormat="false" ht="15" hidden="false" customHeight="false" outlineLevel="0" collapsed="false">
      <c r="A212" s="15"/>
      <c r="B212" s="12"/>
      <c r="C212" s="12"/>
      <c r="D212" s="12"/>
      <c r="E212" s="12"/>
      <c r="F212" s="13"/>
      <c r="G212" s="12"/>
      <c r="H212" s="16" t="str">
        <f aca="false">IF(N212="","",IFERROR(INDEX('Prix négociés'!$C$5:$C$204,MATCH(N212,'Prix négociés'!$J$5:$J$204,0)),"Référence inconnue"))</f>
        <v/>
      </c>
      <c r="I212" s="14" t="str">
        <f aca="false">IF(N212="","",IFERROR(INDEX('Prix négociés'!$G$5:$G$204,MATCH(N212,'Prix négociés'!$J$5:$J$204,0)),""))</f>
        <v/>
      </c>
      <c r="J212" s="14" t="str">
        <f aca="false">IF(OR(I212="",F212=""),"",F212-I212)</f>
        <v/>
      </c>
      <c r="K212" s="17" t="str">
        <f aca="false">IF(OR(J212="",N(I212)=0),"",J212/I212)</f>
        <v/>
      </c>
      <c r="L212" s="14" t="str">
        <f aca="false">IF(J212="","",ROUND(J212*N(E212),2))</f>
        <v/>
      </c>
      <c r="M212" s="18" t="str">
        <f aca="false">IF(N212="","",IF(I212="","Prix inconnu",IF(K212&gt;'Mode d''emploi'!$B$24,"À réclamer",IF(K212&lt;-'Mode d''emploi'!$B$24,"Moins cher","OK"))))</f>
        <v/>
      </c>
      <c r="N212" s="16" t="str">
        <f aca="false">IF(D212="","",TRIM(C212)&amp;"|"&amp;TRIM(D212))</f>
        <v/>
      </c>
    </row>
    <row r="213" customFormat="false" ht="15" hidden="false" customHeight="false" outlineLevel="0" collapsed="false">
      <c r="A213" s="15"/>
      <c r="B213" s="12"/>
      <c r="C213" s="12"/>
      <c r="D213" s="12"/>
      <c r="E213" s="12"/>
      <c r="F213" s="13"/>
      <c r="G213" s="12"/>
      <c r="H213" s="16" t="str">
        <f aca="false">IF(N213="","",IFERROR(INDEX('Prix négociés'!$C$5:$C$204,MATCH(N213,'Prix négociés'!$J$5:$J$204,0)),"Référence inconnue"))</f>
        <v/>
      </c>
      <c r="I213" s="14" t="str">
        <f aca="false">IF(N213="","",IFERROR(INDEX('Prix négociés'!$G$5:$G$204,MATCH(N213,'Prix négociés'!$J$5:$J$204,0)),""))</f>
        <v/>
      </c>
      <c r="J213" s="14" t="str">
        <f aca="false">IF(OR(I213="",F213=""),"",F213-I213)</f>
        <v/>
      </c>
      <c r="K213" s="17" t="str">
        <f aca="false">IF(OR(J213="",N(I213)=0),"",J213/I213)</f>
        <v/>
      </c>
      <c r="L213" s="14" t="str">
        <f aca="false">IF(J213="","",ROUND(J213*N(E213),2))</f>
        <v/>
      </c>
      <c r="M213" s="18" t="str">
        <f aca="false">IF(N213="","",IF(I213="","Prix inconnu",IF(K213&gt;'Mode d''emploi'!$B$24,"À réclamer",IF(K213&lt;-'Mode d''emploi'!$B$24,"Moins cher","OK"))))</f>
        <v/>
      </c>
      <c r="N213" s="16" t="str">
        <f aca="false">IF(D213="","",TRIM(C213)&amp;"|"&amp;TRIM(D213))</f>
        <v/>
      </c>
    </row>
    <row r="214" customFormat="false" ht="15" hidden="false" customHeight="false" outlineLevel="0" collapsed="false">
      <c r="A214" s="15"/>
      <c r="B214" s="12"/>
      <c r="C214" s="12"/>
      <c r="D214" s="12"/>
      <c r="E214" s="12"/>
      <c r="F214" s="13"/>
      <c r="G214" s="12"/>
      <c r="H214" s="16" t="str">
        <f aca="false">IF(N214="","",IFERROR(INDEX('Prix négociés'!$C$5:$C$204,MATCH(N214,'Prix négociés'!$J$5:$J$204,0)),"Référence inconnue"))</f>
        <v/>
      </c>
      <c r="I214" s="14" t="str">
        <f aca="false">IF(N214="","",IFERROR(INDEX('Prix négociés'!$G$5:$G$204,MATCH(N214,'Prix négociés'!$J$5:$J$204,0)),""))</f>
        <v/>
      </c>
      <c r="J214" s="14" t="str">
        <f aca="false">IF(OR(I214="",F214=""),"",F214-I214)</f>
        <v/>
      </c>
      <c r="K214" s="17" t="str">
        <f aca="false">IF(OR(J214="",N(I214)=0),"",J214/I214)</f>
        <v/>
      </c>
      <c r="L214" s="14" t="str">
        <f aca="false">IF(J214="","",ROUND(J214*N(E214),2))</f>
        <v/>
      </c>
      <c r="M214" s="18" t="str">
        <f aca="false">IF(N214="","",IF(I214="","Prix inconnu",IF(K214&gt;'Mode d''emploi'!$B$24,"À réclamer",IF(K214&lt;-'Mode d''emploi'!$B$24,"Moins cher","OK"))))</f>
        <v/>
      </c>
      <c r="N214" s="16" t="str">
        <f aca="false">IF(D214="","",TRIM(C214)&amp;"|"&amp;TRIM(D214))</f>
        <v/>
      </c>
    </row>
    <row r="215" customFormat="false" ht="15" hidden="false" customHeight="false" outlineLevel="0" collapsed="false">
      <c r="A215" s="15"/>
      <c r="B215" s="12"/>
      <c r="C215" s="12"/>
      <c r="D215" s="12"/>
      <c r="E215" s="12"/>
      <c r="F215" s="13"/>
      <c r="G215" s="12"/>
      <c r="H215" s="16" t="str">
        <f aca="false">IF(N215="","",IFERROR(INDEX('Prix négociés'!$C$5:$C$204,MATCH(N215,'Prix négociés'!$J$5:$J$204,0)),"Référence inconnue"))</f>
        <v/>
      </c>
      <c r="I215" s="14" t="str">
        <f aca="false">IF(N215="","",IFERROR(INDEX('Prix négociés'!$G$5:$G$204,MATCH(N215,'Prix négociés'!$J$5:$J$204,0)),""))</f>
        <v/>
      </c>
      <c r="J215" s="14" t="str">
        <f aca="false">IF(OR(I215="",F215=""),"",F215-I215)</f>
        <v/>
      </c>
      <c r="K215" s="17" t="str">
        <f aca="false">IF(OR(J215="",N(I215)=0),"",J215/I215)</f>
        <v/>
      </c>
      <c r="L215" s="14" t="str">
        <f aca="false">IF(J215="","",ROUND(J215*N(E215),2))</f>
        <v/>
      </c>
      <c r="M215" s="18" t="str">
        <f aca="false">IF(N215="","",IF(I215="","Prix inconnu",IF(K215&gt;'Mode d''emploi'!$B$24,"À réclamer",IF(K215&lt;-'Mode d''emploi'!$B$24,"Moins cher","OK"))))</f>
        <v/>
      </c>
      <c r="N215" s="16" t="str">
        <f aca="false">IF(D215="","",TRIM(C215)&amp;"|"&amp;TRIM(D215))</f>
        <v/>
      </c>
    </row>
    <row r="216" customFormat="false" ht="15" hidden="false" customHeight="false" outlineLevel="0" collapsed="false">
      <c r="A216" s="15"/>
      <c r="B216" s="12"/>
      <c r="C216" s="12"/>
      <c r="D216" s="12"/>
      <c r="E216" s="12"/>
      <c r="F216" s="13"/>
      <c r="G216" s="12"/>
      <c r="H216" s="16" t="str">
        <f aca="false">IF(N216="","",IFERROR(INDEX('Prix négociés'!$C$5:$C$204,MATCH(N216,'Prix négociés'!$J$5:$J$204,0)),"Référence inconnue"))</f>
        <v/>
      </c>
      <c r="I216" s="14" t="str">
        <f aca="false">IF(N216="","",IFERROR(INDEX('Prix négociés'!$G$5:$G$204,MATCH(N216,'Prix négociés'!$J$5:$J$204,0)),""))</f>
        <v/>
      </c>
      <c r="J216" s="14" t="str">
        <f aca="false">IF(OR(I216="",F216=""),"",F216-I216)</f>
        <v/>
      </c>
      <c r="K216" s="17" t="str">
        <f aca="false">IF(OR(J216="",N(I216)=0),"",J216/I216)</f>
        <v/>
      </c>
      <c r="L216" s="14" t="str">
        <f aca="false">IF(J216="","",ROUND(J216*N(E216),2))</f>
        <v/>
      </c>
      <c r="M216" s="18" t="str">
        <f aca="false">IF(N216="","",IF(I216="","Prix inconnu",IF(K216&gt;'Mode d''emploi'!$B$24,"À réclamer",IF(K216&lt;-'Mode d''emploi'!$B$24,"Moins cher","OK"))))</f>
        <v/>
      </c>
      <c r="N216" s="16" t="str">
        <f aca="false">IF(D216="","",TRIM(C216)&amp;"|"&amp;TRIM(D216))</f>
        <v/>
      </c>
    </row>
    <row r="217" customFormat="false" ht="15" hidden="false" customHeight="false" outlineLevel="0" collapsed="false">
      <c r="A217" s="15"/>
      <c r="B217" s="12"/>
      <c r="C217" s="12"/>
      <c r="D217" s="12"/>
      <c r="E217" s="12"/>
      <c r="F217" s="13"/>
      <c r="G217" s="12"/>
      <c r="H217" s="16" t="str">
        <f aca="false">IF(N217="","",IFERROR(INDEX('Prix négociés'!$C$5:$C$204,MATCH(N217,'Prix négociés'!$J$5:$J$204,0)),"Référence inconnue"))</f>
        <v/>
      </c>
      <c r="I217" s="14" t="str">
        <f aca="false">IF(N217="","",IFERROR(INDEX('Prix négociés'!$G$5:$G$204,MATCH(N217,'Prix négociés'!$J$5:$J$204,0)),""))</f>
        <v/>
      </c>
      <c r="J217" s="14" t="str">
        <f aca="false">IF(OR(I217="",F217=""),"",F217-I217)</f>
        <v/>
      </c>
      <c r="K217" s="17" t="str">
        <f aca="false">IF(OR(J217="",N(I217)=0),"",J217/I217)</f>
        <v/>
      </c>
      <c r="L217" s="14" t="str">
        <f aca="false">IF(J217="","",ROUND(J217*N(E217),2))</f>
        <v/>
      </c>
      <c r="M217" s="18" t="str">
        <f aca="false">IF(N217="","",IF(I217="","Prix inconnu",IF(K217&gt;'Mode d''emploi'!$B$24,"À réclamer",IF(K217&lt;-'Mode d''emploi'!$B$24,"Moins cher","OK"))))</f>
        <v/>
      </c>
      <c r="N217" s="16" t="str">
        <f aca="false">IF(D217="","",TRIM(C217)&amp;"|"&amp;TRIM(D217))</f>
        <v/>
      </c>
    </row>
    <row r="218" customFormat="false" ht="15" hidden="false" customHeight="false" outlineLevel="0" collapsed="false">
      <c r="A218" s="15"/>
      <c r="B218" s="12"/>
      <c r="C218" s="12"/>
      <c r="D218" s="12"/>
      <c r="E218" s="12"/>
      <c r="F218" s="13"/>
      <c r="G218" s="12"/>
      <c r="H218" s="16" t="str">
        <f aca="false">IF(N218="","",IFERROR(INDEX('Prix négociés'!$C$5:$C$204,MATCH(N218,'Prix négociés'!$J$5:$J$204,0)),"Référence inconnue"))</f>
        <v/>
      </c>
      <c r="I218" s="14" t="str">
        <f aca="false">IF(N218="","",IFERROR(INDEX('Prix négociés'!$G$5:$G$204,MATCH(N218,'Prix négociés'!$J$5:$J$204,0)),""))</f>
        <v/>
      </c>
      <c r="J218" s="14" t="str">
        <f aca="false">IF(OR(I218="",F218=""),"",F218-I218)</f>
        <v/>
      </c>
      <c r="K218" s="17" t="str">
        <f aca="false">IF(OR(J218="",N(I218)=0),"",J218/I218)</f>
        <v/>
      </c>
      <c r="L218" s="14" t="str">
        <f aca="false">IF(J218="","",ROUND(J218*N(E218),2))</f>
        <v/>
      </c>
      <c r="M218" s="18" t="str">
        <f aca="false">IF(N218="","",IF(I218="","Prix inconnu",IF(K218&gt;'Mode d''emploi'!$B$24,"À réclamer",IF(K218&lt;-'Mode d''emploi'!$B$24,"Moins cher","OK"))))</f>
        <v/>
      </c>
      <c r="N218" s="16" t="str">
        <f aca="false">IF(D218="","",TRIM(C218)&amp;"|"&amp;TRIM(D218))</f>
        <v/>
      </c>
    </row>
    <row r="219" customFormat="false" ht="15" hidden="false" customHeight="false" outlineLevel="0" collapsed="false">
      <c r="A219" s="15"/>
      <c r="B219" s="12"/>
      <c r="C219" s="12"/>
      <c r="D219" s="12"/>
      <c r="E219" s="12"/>
      <c r="F219" s="13"/>
      <c r="G219" s="12"/>
      <c r="H219" s="16" t="str">
        <f aca="false">IF(N219="","",IFERROR(INDEX('Prix négociés'!$C$5:$C$204,MATCH(N219,'Prix négociés'!$J$5:$J$204,0)),"Référence inconnue"))</f>
        <v/>
      </c>
      <c r="I219" s="14" t="str">
        <f aca="false">IF(N219="","",IFERROR(INDEX('Prix négociés'!$G$5:$G$204,MATCH(N219,'Prix négociés'!$J$5:$J$204,0)),""))</f>
        <v/>
      </c>
      <c r="J219" s="14" t="str">
        <f aca="false">IF(OR(I219="",F219=""),"",F219-I219)</f>
        <v/>
      </c>
      <c r="K219" s="17" t="str">
        <f aca="false">IF(OR(J219="",N(I219)=0),"",J219/I219)</f>
        <v/>
      </c>
      <c r="L219" s="14" t="str">
        <f aca="false">IF(J219="","",ROUND(J219*N(E219),2))</f>
        <v/>
      </c>
      <c r="M219" s="18" t="str">
        <f aca="false">IF(N219="","",IF(I219="","Prix inconnu",IF(K219&gt;'Mode d''emploi'!$B$24,"À réclamer",IF(K219&lt;-'Mode d''emploi'!$B$24,"Moins cher","OK"))))</f>
        <v/>
      </c>
      <c r="N219" s="16" t="str">
        <f aca="false">IF(D219="","",TRIM(C219)&amp;"|"&amp;TRIM(D219))</f>
        <v/>
      </c>
    </row>
    <row r="220" customFormat="false" ht="15" hidden="false" customHeight="false" outlineLevel="0" collapsed="false">
      <c r="A220" s="15"/>
      <c r="B220" s="12"/>
      <c r="C220" s="12"/>
      <c r="D220" s="12"/>
      <c r="E220" s="12"/>
      <c r="F220" s="13"/>
      <c r="G220" s="12"/>
      <c r="H220" s="16" t="str">
        <f aca="false">IF(N220="","",IFERROR(INDEX('Prix négociés'!$C$5:$C$204,MATCH(N220,'Prix négociés'!$J$5:$J$204,0)),"Référence inconnue"))</f>
        <v/>
      </c>
      <c r="I220" s="14" t="str">
        <f aca="false">IF(N220="","",IFERROR(INDEX('Prix négociés'!$G$5:$G$204,MATCH(N220,'Prix négociés'!$J$5:$J$204,0)),""))</f>
        <v/>
      </c>
      <c r="J220" s="14" t="str">
        <f aca="false">IF(OR(I220="",F220=""),"",F220-I220)</f>
        <v/>
      </c>
      <c r="K220" s="17" t="str">
        <f aca="false">IF(OR(J220="",N(I220)=0),"",J220/I220)</f>
        <v/>
      </c>
      <c r="L220" s="14" t="str">
        <f aca="false">IF(J220="","",ROUND(J220*N(E220),2))</f>
        <v/>
      </c>
      <c r="M220" s="18" t="str">
        <f aca="false">IF(N220="","",IF(I220="","Prix inconnu",IF(K220&gt;'Mode d''emploi'!$B$24,"À réclamer",IF(K220&lt;-'Mode d''emploi'!$B$24,"Moins cher","OK"))))</f>
        <v/>
      </c>
      <c r="N220" s="16" t="str">
        <f aca="false">IF(D220="","",TRIM(C220)&amp;"|"&amp;TRIM(D220))</f>
        <v/>
      </c>
    </row>
    <row r="221" customFormat="false" ht="15" hidden="false" customHeight="false" outlineLevel="0" collapsed="false">
      <c r="A221" s="15"/>
      <c r="B221" s="12"/>
      <c r="C221" s="12"/>
      <c r="D221" s="12"/>
      <c r="E221" s="12"/>
      <c r="F221" s="13"/>
      <c r="G221" s="12"/>
      <c r="H221" s="16" t="str">
        <f aca="false">IF(N221="","",IFERROR(INDEX('Prix négociés'!$C$5:$C$204,MATCH(N221,'Prix négociés'!$J$5:$J$204,0)),"Référence inconnue"))</f>
        <v/>
      </c>
      <c r="I221" s="14" t="str">
        <f aca="false">IF(N221="","",IFERROR(INDEX('Prix négociés'!$G$5:$G$204,MATCH(N221,'Prix négociés'!$J$5:$J$204,0)),""))</f>
        <v/>
      </c>
      <c r="J221" s="14" t="str">
        <f aca="false">IF(OR(I221="",F221=""),"",F221-I221)</f>
        <v/>
      </c>
      <c r="K221" s="17" t="str">
        <f aca="false">IF(OR(J221="",N(I221)=0),"",J221/I221)</f>
        <v/>
      </c>
      <c r="L221" s="14" t="str">
        <f aca="false">IF(J221="","",ROUND(J221*N(E221),2))</f>
        <v/>
      </c>
      <c r="M221" s="18" t="str">
        <f aca="false">IF(N221="","",IF(I221="","Prix inconnu",IF(K221&gt;'Mode d''emploi'!$B$24,"À réclamer",IF(K221&lt;-'Mode d''emploi'!$B$24,"Moins cher","OK"))))</f>
        <v/>
      </c>
      <c r="N221" s="16" t="str">
        <f aca="false">IF(D221="","",TRIM(C221)&amp;"|"&amp;TRIM(D221))</f>
        <v/>
      </c>
    </row>
    <row r="222" customFormat="false" ht="15" hidden="false" customHeight="false" outlineLevel="0" collapsed="false">
      <c r="A222" s="15"/>
      <c r="B222" s="12"/>
      <c r="C222" s="12"/>
      <c r="D222" s="12"/>
      <c r="E222" s="12"/>
      <c r="F222" s="13"/>
      <c r="G222" s="12"/>
      <c r="H222" s="16" t="str">
        <f aca="false">IF(N222="","",IFERROR(INDEX('Prix négociés'!$C$5:$C$204,MATCH(N222,'Prix négociés'!$J$5:$J$204,0)),"Référence inconnue"))</f>
        <v/>
      </c>
      <c r="I222" s="14" t="str">
        <f aca="false">IF(N222="","",IFERROR(INDEX('Prix négociés'!$G$5:$G$204,MATCH(N222,'Prix négociés'!$J$5:$J$204,0)),""))</f>
        <v/>
      </c>
      <c r="J222" s="14" t="str">
        <f aca="false">IF(OR(I222="",F222=""),"",F222-I222)</f>
        <v/>
      </c>
      <c r="K222" s="17" t="str">
        <f aca="false">IF(OR(J222="",N(I222)=0),"",J222/I222)</f>
        <v/>
      </c>
      <c r="L222" s="14" t="str">
        <f aca="false">IF(J222="","",ROUND(J222*N(E222),2))</f>
        <v/>
      </c>
      <c r="M222" s="18" t="str">
        <f aca="false">IF(N222="","",IF(I222="","Prix inconnu",IF(K222&gt;'Mode d''emploi'!$B$24,"À réclamer",IF(K222&lt;-'Mode d''emploi'!$B$24,"Moins cher","OK"))))</f>
        <v/>
      </c>
      <c r="N222" s="16" t="str">
        <f aca="false">IF(D222="","",TRIM(C222)&amp;"|"&amp;TRIM(D222))</f>
        <v/>
      </c>
    </row>
    <row r="223" customFormat="false" ht="15" hidden="false" customHeight="false" outlineLevel="0" collapsed="false">
      <c r="A223" s="15"/>
      <c r="B223" s="12"/>
      <c r="C223" s="12"/>
      <c r="D223" s="12"/>
      <c r="E223" s="12"/>
      <c r="F223" s="13"/>
      <c r="G223" s="12"/>
      <c r="H223" s="16" t="str">
        <f aca="false">IF(N223="","",IFERROR(INDEX('Prix négociés'!$C$5:$C$204,MATCH(N223,'Prix négociés'!$J$5:$J$204,0)),"Référence inconnue"))</f>
        <v/>
      </c>
      <c r="I223" s="14" t="str">
        <f aca="false">IF(N223="","",IFERROR(INDEX('Prix négociés'!$G$5:$G$204,MATCH(N223,'Prix négociés'!$J$5:$J$204,0)),""))</f>
        <v/>
      </c>
      <c r="J223" s="14" t="str">
        <f aca="false">IF(OR(I223="",F223=""),"",F223-I223)</f>
        <v/>
      </c>
      <c r="K223" s="17" t="str">
        <f aca="false">IF(OR(J223="",N(I223)=0),"",J223/I223)</f>
        <v/>
      </c>
      <c r="L223" s="14" t="str">
        <f aca="false">IF(J223="","",ROUND(J223*N(E223),2))</f>
        <v/>
      </c>
      <c r="M223" s="18" t="str">
        <f aca="false">IF(N223="","",IF(I223="","Prix inconnu",IF(K223&gt;'Mode d''emploi'!$B$24,"À réclamer",IF(K223&lt;-'Mode d''emploi'!$B$24,"Moins cher","OK"))))</f>
        <v/>
      </c>
      <c r="N223" s="16" t="str">
        <f aca="false">IF(D223="","",TRIM(C223)&amp;"|"&amp;TRIM(D223))</f>
        <v/>
      </c>
    </row>
    <row r="224" customFormat="false" ht="15" hidden="false" customHeight="false" outlineLevel="0" collapsed="false">
      <c r="A224" s="15"/>
      <c r="B224" s="12"/>
      <c r="C224" s="12"/>
      <c r="D224" s="12"/>
      <c r="E224" s="12"/>
      <c r="F224" s="13"/>
      <c r="G224" s="12"/>
      <c r="H224" s="16" t="str">
        <f aca="false">IF(N224="","",IFERROR(INDEX('Prix négociés'!$C$5:$C$204,MATCH(N224,'Prix négociés'!$J$5:$J$204,0)),"Référence inconnue"))</f>
        <v/>
      </c>
      <c r="I224" s="14" t="str">
        <f aca="false">IF(N224="","",IFERROR(INDEX('Prix négociés'!$G$5:$G$204,MATCH(N224,'Prix négociés'!$J$5:$J$204,0)),""))</f>
        <v/>
      </c>
      <c r="J224" s="14" t="str">
        <f aca="false">IF(OR(I224="",F224=""),"",F224-I224)</f>
        <v/>
      </c>
      <c r="K224" s="17" t="str">
        <f aca="false">IF(OR(J224="",N(I224)=0),"",J224/I224)</f>
        <v/>
      </c>
      <c r="L224" s="14" t="str">
        <f aca="false">IF(J224="","",ROUND(J224*N(E224),2))</f>
        <v/>
      </c>
      <c r="M224" s="18" t="str">
        <f aca="false">IF(N224="","",IF(I224="","Prix inconnu",IF(K224&gt;'Mode d''emploi'!$B$24,"À réclamer",IF(K224&lt;-'Mode d''emploi'!$B$24,"Moins cher","OK"))))</f>
        <v/>
      </c>
      <c r="N224" s="16" t="str">
        <f aca="false">IF(D224="","",TRIM(C224)&amp;"|"&amp;TRIM(D224))</f>
        <v/>
      </c>
    </row>
    <row r="225" customFormat="false" ht="15" hidden="false" customHeight="false" outlineLevel="0" collapsed="false">
      <c r="A225" s="15"/>
      <c r="B225" s="12"/>
      <c r="C225" s="12"/>
      <c r="D225" s="12"/>
      <c r="E225" s="12"/>
      <c r="F225" s="13"/>
      <c r="G225" s="12"/>
      <c r="H225" s="16" t="str">
        <f aca="false">IF(N225="","",IFERROR(INDEX('Prix négociés'!$C$5:$C$204,MATCH(N225,'Prix négociés'!$J$5:$J$204,0)),"Référence inconnue"))</f>
        <v/>
      </c>
      <c r="I225" s="14" t="str">
        <f aca="false">IF(N225="","",IFERROR(INDEX('Prix négociés'!$G$5:$G$204,MATCH(N225,'Prix négociés'!$J$5:$J$204,0)),""))</f>
        <v/>
      </c>
      <c r="J225" s="14" t="str">
        <f aca="false">IF(OR(I225="",F225=""),"",F225-I225)</f>
        <v/>
      </c>
      <c r="K225" s="17" t="str">
        <f aca="false">IF(OR(J225="",N(I225)=0),"",J225/I225)</f>
        <v/>
      </c>
      <c r="L225" s="14" t="str">
        <f aca="false">IF(J225="","",ROUND(J225*N(E225),2))</f>
        <v/>
      </c>
      <c r="M225" s="18" t="str">
        <f aca="false">IF(N225="","",IF(I225="","Prix inconnu",IF(K225&gt;'Mode d''emploi'!$B$24,"À réclamer",IF(K225&lt;-'Mode d''emploi'!$B$24,"Moins cher","OK"))))</f>
        <v/>
      </c>
      <c r="N225" s="16" t="str">
        <f aca="false">IF(D225="","",TRIM(C225)&amp;"|"&amp;TRIM(D225))</f>
        <v/>
      </c>
    </row>
    <row r="226" customFormat="false" ht="15" hidden="false" customHeight="false" outlineLevel="0" collapsed="false">
      <c r="A226" s="15"/>
      <c r="B226" s="12"/>
      <c r="C226" s="12"/>
      <c r="D226" s="12"/>
      <c r="E226" s="12"/>
      <c r="F226" s="13"/>
      <c r="G226" s="12"/>
      <c r="H226" s="16" t="str">
        <f aca="false">IF(N226="","",IFERROR(INDEX('Prix négociés'!$C$5:$C$204,MATCH(N226,'Prix négociés'!$J$5:$J$204,0)),"Référence inconnue"))</f>
        <v/>
      </c>
      <c r="I226" s="14" t="str">
        <f aca="false">IF(N226="","",IFERROR(INDEX('Prix négociés'!$G$5:$G$204,MATCH(N226,'Prix négociés'!$J$5:$J$204,0)),""))</f>
        <v/>
      </c>
      <c r="J226" s="14" t="str">
        <f aca="false">IF(OR(I226="",F226=""),"",F226-I226)</f>
        <v/>
      </c>
      <c r="K226" s="17" t="str">
        <f aca="false">IF(OR(J226="",N(I226)=0),"",J226/I226)</f>
        <v/>
      </c>
      <c r="L226" s="14" t="str">
        <f aca="false">IF(J226="","",ROUND(J226*N(E226),2))</f>
        <v/>
      </c>
      <c r="M226" s="18" t="str">
        <f aca="false">IF(N226="","",IF(I226="","Prix inconnu",IF(K226&gt;'Mode d''emploi'!$B$24,"À réclamer",IF(K226&lt;-'Mode d''emploi'!$B$24,"Moins cher","OK"))))</f>
        <v/>
      </c>
      <c r="N226" s="16" t="str">
        <f aca="false">IF(D226="","",TRIM(C226)&amp;"|"&amp;TRIM(D226))</f>
        <v/>
      </c>
    </row>
    <row r="227" customFormat="false" ht="15" hidden="false" customHeight="false" outlineLevel="0" collapsed="false">
      <c r="A227" s="15"/>
      <c r="B227" s="12"/>
      <c r="C227" s="12"/>
      <c r="D227" s="12"/>
      <c r="E227" s="12"/>
      <c r="F227" s="13"/>
      <c r="G227" s="12"/>
      <c r="H227" s="16" t="str">
        <f aca="false">IF(N227="","",IFERROR(INDEX('Prix négociés'!$C$5:$C$204,MATCH(N227,'Prix négociés'!$J$5:$J$204,0)),"Référence inconnue"))</f>
        <v/>
      </c>
      <c r="I227" s="14" t="str">
        <f aca="false">IF(N227="","",IFERROR(INDEX('Prix négociés'!$G$5:$G$204,MATCH(N227,'Prix négociés'!$J$5:$J$204,0)),""))</f>
        <v/>
      </c>
      <c r="J227" s="14" t="str">
        <f aca="false">IF(OR(I227="",F227=""),"",F227-I227)</f>
        <v/>
      </c>
      <c r="K227" s="17" t="str">
        <f aca="false">IF(OR(J227="",N(I227)=0),"",J227/I227)</f>
        <v/>
      </c>
      <c r="L227" s="14" t="str">
        <f aca="false">IF(J227="","",ROUND(J227*N(E227),2))</f>
        <v/>
      </c>
      <c r="M227" s="18" t="str">
        <f aca="false">IF(N227="","",IF(I227="","Prix inconnu",IF(K227&gt;'Mode d''emploi'!$B$24,"À réclamer",IF(K227&lt;-'Mode d''emploi'!$B$24,"Moins cher","OK"))))</f>
        <v/>
      </c>
      <c r="N227" s="16" t="str">
        <f aca="false">IF(D227="","",TRIM(C227)&amp;"|"&amp;TRIM(D227))</f>
        <v/>
      </c>
    </row>
    <row r="228" customFormat="false" ht="15" hidden="false" customHeight="false" outlineLevel="0" collapsed="false">
      <c r="A228" s="15"/>
      <c r="B228" s="12"/>
      <c r="C228" s="12"/>
      <c r="D228" s="12"/>
      <c r="E228" s="12"/>
      <c r="F228" s="13"/>
      <c r="G228" s="12"/>
      <c r="H228" s="16" t="str">
        <f aca="false">IF(N228="","",IFERROR(INDEX('Prix négociés'!$C$5:$C$204,MATCH(N228,'Prix négociés'!$J$5:$J$204,0)),"Référence inconnue"))</f>
        <v/>
      </c>
      <c r="I228" s="14" t="str">
        <f aca="false">IF(N228="","",IFERROR(INDEX('Prix négociés'!$G$5:$G$204,MATCH(N228,'Prix négociés'!$J$5:$J$204,0)),""))</f>
        <v/>
      </c>
      <c r="J228" s="14" t="str">
        <f aca="false">IF(OR(I228="",F228=""),"",F228-I228)</f>
        <v/>
      </c>
      <c r="K228" s="17" t="str">
        <f aca="false">IF(OR(J228="",N(I228)=0),"",J228/I228)</f>
        <v/>
      </c>
      <c r="L228" s="14" t="str">
        <f aca="false">IF(J228="","",ROUND(J228*N(E228),2))</f>
        <v/>
      </c>
      <c r="M228" s="18" t="str">
        <f aca="false">IF(N228="","",IF(I228="","Prix inconnu",IF(K228&gt;'Mode d''emploi'!$B$24,"À réclamer",IF(K228&lt;-'Mode d''emploi'!$B$24,"Moins cher","OK"))))</f>
        <v/>
      </c>
      <c r="N228" s="16" t="str">
        <f aca="false">IF(D228="","",TRIM(C228)&amp;"|"&amp;TRIM(D228))</f>
        <v/>
      </c>
    </row>
    <row r="229" customFormat="false" ht="15" hidden="false" customHeight="false" outlineLevel="0" collapsed="false">
      <c r="A229" s="15"/>
      <c r="B229" s="12"/>
      <c r="C229" s="12"/>
      <c r="D229" s="12"/>
      <c r="E229" s="12"/>
      <c r="F229" s="13"/>
      <c r="G229" s="12"/>
      <c r="H229" s="16" t="str">
        <f aca="false">IF(N229="","",IFERROR(INDEX('Prix négociés'!$C$5:$C$204,MATCH(N229,'Prix négociés'!$J$5:$J$204,0)),"Référence inconnue"))</f>
        <v/>
      </c>
      <c r="I229" s="14" t="str">
        <f aca="false">IF(N229="","",IFERROR(INDEX('Prix négociés'!$G$5:$G$204,MATCH(N229,'Prix négociés'!$J$5:$J$204,0)),""))</f>
        <v/>
      </c>
      <c r="J229" s="14" t="str">
        <f aca="false">IF(OR(I229="",F229=""),"",F229-I229)</f>
        <v/>
      </c>
      <c r="K229" s="17" t="str">
        <f aca="false">IF(OR(J229="",N(I229)=0),"",J229/I229)</f>
        <v/>
      </c>
      <c r="L229" s="14" t="str">
        <f aca="false">IF(J229="","",ROUND(J229*N(E229),2))</f>
        <v/>
      </c>
      <c r="M229" s="18" t="str">
        <f aca="false">IF(N229="","",IF(I229="","Prix inconnu",IF(K229&gt;'Mode d''emploi'!$B$24,"À réclamer",IF(K229&lt;-'Mode d''emploi'!$B$24,"Moins cher","OK"))))</f>
        <v/>
      </c>
      <c r="N229" s="16" t="str">
        <f aca="false">IF(D229="","",TRIM(C229)&amp;"|"&amp;TRIM(D229))</f>
        <v/>
      </c>
    </row>
    <row r="230" customFormat="false" ht="15" hidden="false" customHeight="false" outlineLevel="0" collapsed="false">
      <c r="A230" s="15"/>
      <c r="B230" s="12"/>
      <c r="C230" s="12"/>
      <c r="D230" s="12"/>
      <c r="E230" s="12"/>
      <c r="F230" s="13"/>
      <c r="G230" s="12"/>
      <c r="H230" s="16" t="str">
        <f aca="false">IF(N230="","",IFERROR(INDEX('Prix négociés'!$C$5:$C$204,MATCH(N230,'Prix négociés'!$J$5:$J$204,0)),"Référence inconnue"))</f>
        <v/>
      </c>
      <c r="I230" s="14" t="str">
        <f aca="false">IF(N230="","",IFERROR(INDEX('Prix négociés'!$G$5:$G$204,MATCH(N230,'Prix négociés'!$J$5:$J$204,0)),""))</f>
        <v/>
      </c>
      <c r="J230" s="14" t="str">
        <f aca="false">IF(OR(I230="",F230=""),"",F230-I230)</f>
        <v/>
      </c>
      <c r="K230" s="17" t="str">
        <f aca="false">IF(OR(J230="",N(I230)=0),"",J230/I230)</f>
        <v/>
      </c>
      <c r="L230" s="14" t="str">
        <f aca="false">IF(J230="","",ROUND(J230*N(E230),2))</f>
        <v/>
      </c>
      <c r="M230" s="18" t="str">
        <f aca="false">IF(N230="","",IF(I230="","Prix inconnu",IF(K230&gt;'Mode d''emploi'!$B$24,"À réclamer",IF(K230&lt;-'Mode d''emploi'!$B$24,"Moins cher","OK"))))</f>
        <v/>
      </c>
      <c r="N230" s="16" t="str">
        <f aca="false">IF(D230="","",TRIM(C230)&amp;"|"&amp;TRIM(D230))</f>
        <v/>
      </c>
    </row>
    <row r="231" customFormat="false" ht="15" hidden="false" customHeight="false" outlineLevel="0" collapsed="false">
      <c r="A231" s="15"/>
      <c r="B231" s="12"/>
      <c r="C231" s="12"/>
      <c r="D231" s="12"/>
      <c r="E231" s="12"/>
      <c r="F231" s="13"/>
      <c r="G231" s="12"/>
      <c r="H231" s="16" t="str">
        <f aca="false">IF(N231="","",IFERROR(INDEX('Prix négociés'!$C$5:$C$204,MATCH(N231,'Prix négociés'!$J$5:$J$204,0)),"Référence inconnue"))</f>
        <v/>
      </c>
      <c r="I231" s="14" t="str">
        <f aca="false">IF(N231="","",IFERROR(INDEX('Prix négociés'!$G$5:$G$204,MATCH(N231,'Prix négociés'!$J$5:$J$204,0)),""))</f>
        <v/>
      </c>
      <c r="J231" s="14" t="str">
        <f aca="false">IF(OR(I231="",F231=""),"",F231-I231)</f>
        <v/>
      </c>
      <c r="K231" s="17" t="str">
        <f aca="false">IF(OR(J231="",N(I231)=0),"",J231/I231)</f>
        <v/>
      </c>
      <c r="L231" s="14" t="str">
        <f aca="false">IF(J231="","",ROUND(J231*N(E231),2))</f>
        <v/>
      </c>
      <c r="M231" s="18" t="str">
        <f aca="false">IF(N231="","",IF(I231="","Prix inconnu",IF(K231&gt;'Mode d''emploi'!$B$24,"À réclamer",IF(K231&lt;-'Mode d''emploi'!$B$24,"Moins cher","OK"))))</f>
        <v/>
      </c>
      <c r="N231" s="16" t="str">
        <f aca="false">IF(D231="","",TRIM(C231)&amp;"|"&amp;TRIM(D231))</f>
        <v/>
      </c>
    </row>
    <row r="232" customFormat="false" ht="15" hidden="false" customHeight="false" outlineLevel="0" collapsed="false">
      <c r="A232" s="15"/>
      <c r="B232" s="12"/>
      <c r="C232" s="12"/>
      <c r="D232" s="12"/>
      <c r="E232" s="12"/>
      <c r="F232" s="13"/>
      <c r="G232" s="12"/>
      <c r="H232" s="16" t="str">
        <f aca="false">IF(N232="","",IFERROR(INDEX('Prix négociés'!$C$5:$C$204,MATCH(N232,'Prix négociés'!$J$5:$J$204,0)),"Référence inconnue"))</f>
        <v/>
      </c>
      <c r="I232" s="14" t="str">
        <f aca="false">IF(N232="","",IFERROR(INDEX('Prix négociés'!$G$5:$G$204,MATCH(N232,'Prix négociés'!$J$5:$J$204,0)),""))</f>
        <v/>
      </c>
      <c r="J232" s="14" t="str">
        <f aca="false">IF(OR(I232="",F232=""),"",F232-I232)</f>
        <v/>
      </c>
      <c r="K232" s="17" t="str">
        <f aca="false">IF(OR(J232="",N(I232)=0),"",J232/I232)</f>
        <v/>
      </c>
      <c r="L232" s="14" t="str">
        <f aca="false">IF(J232="","",ROUND(J232*N(E232),2))</f>
        <v/>
      </c>
      <c r="M232" s="18" t="str">
        <f aca="false">IF(N232="","",IF(I232="","Prix inconnu",IF(K232&gt;'Mode d''emploi'!$B$24,"À réclamer",IF(K232&lt;-'Mode d''emploi'!$B$24,"Moins cher","OK"))))</f>
        <v/>
      </c>
      <c r="N232" s="16" t="str">
        <f aca="false">IF(D232="","",TRIM(C232)&amp;"|"&amp;TRIM(D232))</f>
        <v/>
      </c>
    </row>
    <row r="233" customFormat="false" ht="15" hidden="false" customHeight="false" outlineLevel="0" collapsed="false">
      <c r="A233" s="15"/>
      <c r="B233" s="12"/>
      <c r="C233" s="12"/>
      <c r="D233" s="12"/>
      <c r="E233" s="12"/>
      <c r="F233" s="13"/>
      <c r="G233" s="12"/>
      <c r="H233" s="16" t="str">
        <f aca="false">IF(N233="","",IFERROR(INDEX('Prix négociés'!$C$5:$C$204,MATCH(N233,'Prix négociés'!$J$5:$J$204,0)),"Référence inconnue"))</f>
        <v/>
      </c>
      <c r="I233" s="14" t="str">
        <f aca="false">IF(N233="","",IFERROR(INDEX('Prix négociés'!$G$5:$G$204,MATCH(N233,'Prix négociés'!$J$5:$J$204,0)),""))</f>
        <v/>
      </c>
      <c r="J233" s="14" t="str">
        <f aca="false">IF(OR(I233="",F233=""),"",F233-I233)</f>
        <v/>
      </c>
      <c r="K233" s="17" t="str">
        <f aca="false">IF(OR(J233="",N(I233)=0),"",J233/I233)</f>
        <v/>
      </c>
      <c r="L233" s="14" t="str">
        <f aca="false">IF(J233="","",ROUND(J233*N(E233),2))</f>
        <v/>
      </c>
      <c r="M233" s="18" t="str">
        <f aca="false">IF(N233="","",IF(I233="","Prix inconnu",IF(K233&gt;'Mode d''emploi'!$B$24,"À réclamer",IF(K233&lt;-'Mode d''emploi'!$B$24,"Moins cher","OK"))))</f>
        <v/>
      </c>
      <c r="N233" s="16" t="str">
        <f aca="false">IF(D233="","",TRIM(C233)&amp;"|"&amp;TRIM(D233))</f>
        <v/>
      </c>
    </row>
    <row r="234" customFormat="false" ht="15" hidden="false" customHeight="false" outlineLevel="0" collapsed="false">
      <c r="A234" s="15"/>
      <c r="B234" s="12"/>
      <c r="C234" s="12"/>
      <c r="D234" s="12"/>
      <c r="E234" s="12"/>
      <c r="F234" s="13"/>
      <c r="G234" s="12"/>
      <c r="H234" s="16" t="str">
        <f aca="false">IF(N234="","",IFERROR(INDEX('Prix négociés'!$C$5:$C$204,MATCH(N234,'Prix négociés'!$J$5:$J$204,0)),"Référence inconnue"))</f>
        <v/>
      </c>
      <c r="I234" s="14" t="str">
        <f aca="false">IF(N234="","",IFERROR(INDEX('Prix négociés'!$G$5:$G$204,MATCH(N234,'Prix négociés'!$J$5:$J$204,0)),""))</f>
        <v/>
      </c>
      <c r="J234" s="14" t="str">
        <f aca="false">IF(OR(I234="",F234=""),"",F234-I234)</f>
        <v/>
      </c>
      <c r="K234" s="17" t="str">
        <f aca="false">IF(OR(J234="",N(I234)=0),"",J234/I234)</f>
        <v/>
      </c>
      <c r="L234" s="14" t="str">
        <f aca="false">IF(J234="","",ROUND(J234*N(E234),2))</f>
        <v/>
      </c>
      <c r="M234" s="18" t="str">
        <f aca="false">IF(N234="","",IF(I234="","Prix inconnu",IF(K234&gt;'Mode d''emploi'!$B$24,"À réclamer",IF(K234&lt;-'Mode d''emploi'!$B$24,"Moins cher","OK"))))</f>
        <v/>
      </c>
      <c r="N234" s="16" t="str">
        <f aca="false">IF(D234="","",TRIM(C234)&amp;"|"&amp;TRIM(D234))</f>
        <v/>
      </c>
    </row>
    <row r="235" customFormat="false" ht="15" hidden="false" customHeight="false" outlineLevel="0" collapsed="false">
      <c r="A235" s="15"/>
      <c r="B235" s="12"/>
      <c r="C235" s="12"/>
      <c r="D235" s="12"/>
      <c r="E235" s="12"/>
      <c r="F235" s="13"/>
      <c r="G235" s="12"/>
      <c r="H235" s="16" t="str">
        <f aca="false">IF(N235="","",IFERROR(INDEX('Prix négociés'!$C$5:$C$204,MATCH(N235,'Prix négociés'!$J$5:$J$204,0)),"Référence inconnue"))</f>
        <v/>
      </c>
      <c r="I235" s="14" t="str">
        <f aca="false">IF(N235="","",IFERROR(INDEX('Prix négociés'!$G$5:$G$204,MATCH(N235,'Prix négociés'!$J$5:$J$204,0)),""))</f>
        <v/>
      </c>
      <c r="J235" s="14" t="str">
        <f aca="false">IF(OR(I235="",F235=""),"",F235-I235)</f>
        <v/>
      </c>
      <c r="K235" s="17" t="str">
        <f aca="false">IF(OR(J235="",N(I235)=0),"",J235/I235)</f>
        <v/>
      </c>
      <c r="L235" s="14" t="str">
        <f aca="false">IF(J235="","",ROUND(J235*N(E235),2))</f>
        <v/>
      </c>
      <c r="M235" s="18" t="str">
        <f aca="false">IF(N235="","",IF(I235="","Prix inconnu",IF(K235&gt;'Mode d''emploi'!$B$24,"À réclamer",IF(K235&lt;-'Mode d''emploi'!$B$24,"Moins cher","OK"))))</f>
        <v/>
      </c>
      <c r="N235" s="16" t="str">
        <f aca="false">IF(D235="","",TRIM(C235)&amp;"|"&amp;TRIM(D235))</f>
        <v/>
      </c>
    </row>
    <row r="236" customFormat="false" ht="15" hidden="false" customHeight="false" outlineLevel="0" collapsed="false">
      <c r="A236" s="15"/>
      <c r="B236" s="12"/>
      <c r="C236" s="12"/>
      <c r="D236" s="12"/>
      <c r="E236" s="12"/>
      <c r="F236" s="13"/>
      <c r="G236" s="12"/>
      <c r="H236" s="16" t="str">
        <f aca="false">IF(N236="","",IFERROR(INDEX('Prix négociés'!$C$5:$C$204,MATCH(N236,'Prix négociés'!$J$5:$J$204,0)),"Référence inconnue"))</f>
        <v/>
      </c>
      <c r="I236" s="14" t="str">
        <f aca="false">IF(N236="","",IFERROR(INDEX('Prix négociés'!$G$5:$G$204,MATCH(N236,'Prix négociés'!$J$5:$J$204,0)),""))</f>
        <v/>
      </c>
      <c r="J236" s="14" t="str">
        <f aca="false">IF(OR(I236="",F236=""),"",F236-I236)</f>
        <v/>
      </c>
      <c r="K236" s="17" t="str">
        <f aca="false">IF(OR(J236="",N(I236)=0),"",J236/I236)</f>
        <v/>
      </c>
      <c r="L236" s="14" t="str">
        <f aca="false">IF(J236="","",ROUND(J236*N(E236),2))</f>
        <v/>
      </c>
      <c r="M236" s="18" t="str">
        <f aca="false">IF(N236="","",IF(I236="","Prix inconnu",IF(K236&gt;'Mode d''emploi'!$B$24,"À réclamer",IF(K236&lt;-'Mode d''emploi'!$B$24,"Moins cher","OK"))))</f>
        <v/>
      </c>
      <c r="N236" s="16" t="str">
        <f aca="false">IF(D236="","",TRIM(C236)&amp;"|"&amp;TRIM(D236))</f>
        <v/>
      </c>
    </row>
    <row r="237" customFormat="false" ht="15" hidden="false" customHeight="false" outlineLevel="0" collapsed="false">
      <c r="A237" s="15"/>
      <c r="B237" s="12"/>
      <c r="C237" s="12"/>
      <c r="D237" s="12"/>
      <c r="E237" s="12"/>
      <c r="F237" s="13"/>
      <c r="G237" s="12"/>
      <c r="H237" s="16" t="str">
        <f aca="false">IF(N237="","",IFERROR(INDEX('Prix négociés'!$C$5:$C$204,MATCH(N237,'Prix négociés'!$J$5:$J$204,0)),"Référence inconnue"))</f>
        <v/>
      </c>
      <c r="I237" s="14" t="str">
        <f aca="false">IF(N237="","",IFERROR(INDEX('Prix négociés'!$G$5:$G$204,MATCH(N237,'Prix négociés'!$J$5:$J$204,0)),""))</f>
        <v/>
      </c>
      <c r="J237" s="14" t="str">
        <f aca="false">IF(OR(I237="",F237=""),"",F237-I237)</f>
        <v/>
      </c>
      <c r="K237" s="17" t="str">
        <f aca="false">IF(OR(J237="",N(I237)=0),"",J237/I237)</f>
        <v/>
      </c>
      <c r="L237" s="14" t="str">
        <f aca="false">IF(J237="","",ROUND(J237*N(E237),2))</f>
        <v/>
      </c>
      <c r="M237" s="18" t="str">
        <f aca="false">IF(N237="","",IF(I237="","Prix inconnu",IF(K237&gt;'Mode d''emploi'!$B$24,"À réclamer",IF(K237&lt;-'Mode d''emploi'!$B$24,"Moins cher","OK"))))</f>
        <v/>
      </c>
      <c r="N237" s="16" t="str">
        <f aca="false">IF(D237="","",TRIM(C237)&amp;"|"&amp;TRIM(D237))</f>
        <v/>
      </c>
    </row>
    <row r="238" customFormat="false" ht="15" hidden="false" customHeight="false" outlineLevel="0" collapsed="false">
      <c r="A238" s="15"/>
      <c r="B238" s="12"/>
      <c r="C238" s="12"/>
      <c r="D238" s="12"/>
      <c r="E238" s="12"/>
      <c r="F238" s="13"/>
      <c r="G238" s="12"/>
      <c r="H238" s="16" t="str">
        <f aca="false">IF(N238="","",IFERROR(INDEX('Prix négociés'!$C$5:$C$204,MATCH(N238,'Prix négociés'!$J$5:$J$204,0)),"Référence inconnue"))</f>
        <v/>
      </c>
      <c r="I238" s="14" t="str">
        <f aca="false">IF(N238="","",IFERROR(INDEX('Prix négociés'!$G$5:$G$204,MATCH(N238,'Prix négociés'!$J$5:$J$204,0)),""))</f>
        <v/>
      </c>
      <c r="J238" s="14" t="str">
        <f aca="false">IF(OR(I238="",F238=""),"",F238-I238)</f>
        <v/>
      </c>
      <c r="K238" s="17" t="str">
        <f aca="false">IF(OR(J238="",N(I238)=0),"",J238/I238)</f>
        <v/>
      </c>
      <c r="L238" s="14" t="str">
        <f aca="false">IF(J238="","",ROUND(J238*N(E238),2))</f>
        <v/>
      </c>
      <c r="M238" s="18" t="str">
        <f aca="false">IF(N238="","",IF(I238="","Prix inconnu",IF(K238&gt;'Mode d''emploi'!$B$24,"À réclamer",IF(K238&lt;-'Mode d''emploi'!$B$24,"Moins cher","OK"))))</f>
        <v/>
      </c>
      <c r="N238" s="16" t="str">
        <f aca="false">IF(D238="","",TRIM(C238)&amp;"|"&amp;TRIM(D238))</f>
        <v/>
      </c>
    </row>
    <row r="239" customFormat="false" ht="15" hidden="false" customHeight="false" outlineLevel="0" collapsed="false">
      <c r="A239" s="15"/>
      <c r="B239" s="12"/>
      <c r="C239" s="12"/>
      <c r="D239" s="12"/>
      <c r="E239" s="12"/>
      <c r="F239" s="13"/>
      <c r="G239" s="12"/>
      <c r="H239" s="16" t="str">
        <f aca="false">IF(N239="","",IFERROR(INDEX('Prix négociés'!$C$5:$C$204,MATCH(N239,'Prix négociés'!$J$5:$J$204,0)),"Référence inconnue"))</f>
        <v/>
      </c>
      <c r="I239" s="14" t="str">
        <f aca="false">IF(N239="","",IFERROR(INDEX('Prix négociés'!$G$5:$G$204,MATCH(N239,'Prix négociés'!$J$5:$J$204,0)),""))</f>
        <v/>
      </c>
      <c r="J239" s="14" t="str">
        <f aca="false">IF(OR(I239="",F239=""),"",F239-I239)</f>
        <v/>
      </c>
      <c r="K239" s="17" t="str">
        <f aca="false">IF(OR(J239="",N(I239)=0),"",J239/I239)</f>
        <v/>
      </c>
      <c r="L239" s="14" t="str">
        <f aca="false">IF(J239="","",ROUND(J239*N(E239),2))</f>
        <v/>
      </c>
      <c r="M239" s="18" t="str">
        <f aca="false">IF(N239="","",IF(I239="","Prix inconnu",IF(K239&gt;'Mode d''emploi'!$B$24,"À réclamer",IF(K239&lt;-'Mode d''emploi'!$B$24,"Moins cher","OK"))))</f>
        <v/>
      </c>
      <c r="N239" s="16" t="str">
        <f aca="false">IF(D239="","",TRIM(C239)&amp;"|"&amp;TRIM(D239))</f>
        <v/>
      </c>
    </row>
    <row r="240" customFormat="false" ht="15" hidden="false" customHeight="false" outlineLevel="0" collapsed="false">
      <c r="A240" s="15"/>
      <c r="B240" s="12"/>
      <c r="C240" s="12"/>
      <c r="D240" s="12"/>
      <c r="E240" s="12"/>
      <c r="F240" s="13"/>
      <c r="G240" s="12"/>
      <c r="H240" s="16" t="str">
        <f aca="false">IF(N240="","",IFERROR(INDEX('Prix négociés'!$C$5:$C$204,MATCH(N240,'Prix négociés'!$J$5:$J$204,0)),"Référence inconnue"))</f>
        <v/>
      </c>
      <c r="I240" s="14" t="str">
        <f aca="false">IF(N240="","",IFERROR(INDEX('Prix négociés'!$G$5:$G$204,MATCH(N240,'Prix négociés'!$J$5:$J$204,0)),""))</f>
        <v/>
      </c>
      <c r="J240" s="14" t="str">
        <f aca="false">IF(OR(I240="",F240=""),"",F240-I240)</f>
        <v/>
      </c>
      <c r="K240" s="17" t="str">
        <f aca="false">IF(OR(J240="",N(I240)=0),"",J240/I240)</f>
        <v/>
      </c>
      <c r="L240" s="14" t="str">
        <f aca="false">IF(J240="","",ROUND(J240*N(E240),2))</f>
        <v/>
      </c>
      <c r="M240" s="18" t="str">
        <f aca="false">IF(N240="","",IF(I240="","Prix inconnu",IF(K240&gt;'Mode d''emploi'!$B$24,"À réclamer",IF(K240&lt;-'Mode d''emploi'!$B$24,"Moins cher","OK"))))</f>
        <v/>
      </c>
      <c r="N240" s="16" t="str">
        <f aca="false">IF(D240="","",TRIM(C240)&amp;"|"&amp;TRIM(D240))</f>
        <v/>
      </c>
    </row>
    <row r="241" customFormat="false" ht="15" hidden="false" customHeight="false" outlineLevel="0" collapsed="false">
      <c r="A241" s="15"/>
      <c r="B241" s="12"/>
      <c r="C241" s="12"/>
      <c r="D241" s="12"/>
      <c r="E241" s="12"/>
      <c r="F241" s="13"/>
      <c r="G241" s="12"/>
      <c r="H241" s="16" t="str">
        <f aca="false">IF(N241="","",IFERROR(INDEX('Prix négociés'!$C$5:$C$204,MATCH(N241,'Prix négociés'!$J$5:$J$204,0)),"Référence inconnue"))</f>
        <v/>
      </c>
      <c r="I241" s="14" t="str">
        <f aca="false">IF(N241="","",IFERROR(INDEX('Prix négociés'!$G$5:$G$204,MATCH(N241,'Prix négociés'!$J$5:$J$204,0)),""))</f>
        <v/>
      </c>
      <c r="J241" s="14" t="str">
        <f aca="false">IF(OR(I241="",F241=""),"",F241-I241)</f>
        <v/>
      </c>
      <c r="K241" s="17" t="str">
        <f aca="false">IF(OR(J241="",N(I241)=0),"",J241/I241)</f>
        <v/>
      </c>
      <c r="L241" s="14" t="str">
        <f aca="false">IF(J241="","",ROUND(J241*N(E241),2))</f>
        <v/>
      </c>
      <c r="M241" s="18" t="str">
        <f aca="false">IF(N241="","",IF(I241="","Prix inconnu",IF(K241&gt;'Mode d''emploi'!$B$24,"À réclamer",IF(K241&lt;-'Mode d''emploi'!$B$24,"Moins cher","OK"))))</f>
        <v/>
      </c>
      <c r="N241" s="16" t="str">
        <f aca="false">IF(D241="","",TRIM(C241)&amp;"|"&amp;TRIM(D241))</f>
        <v/>
      </c>
    </row>
    <row r="242" customFormat="false" ht="15" hidden="false" customHeight="false" outlineLevel="0" collapsed="false">
      <c r="A242" s="15"/>
      <c r="B242" s="12"/>
      <c r="C242" s="12"/>
      <c r="D242" s="12"/>
      <c r="E242" s="12"/>
      <c r="F242" s="13"/>
      <c r="G242" s="12"/>
      <c r="H242" s="16" t="str">
        <f aca="false">IF(N242="","",IFERROR(INDEX('Prix négociés'!$C$5:$C$204,MATCH(N242,'Prix négociés'!$J$5:$J$204,0)),"Référence inconnue"))</f>
        <v/>
      </c>
      <c r="I242" s="14" t="str">
        <f aca="false">IF(N242="","",IFERROR(INDEX('Prix négociés'!$G$5:$G$204,MATCH(N242,'Prix négociés'!$J$5:$J$204,0)),""))</f>
        <v/>
      </c>
      <c r="J242" s="14" t="str">
        <f aca="false">IF(OR(I242="",F242=""),"",F242-I242)</f>
        <v/>
      </c>
      <c r="K242" s="17" t="str">
        <f aca="false">IF(OR(J242="",N(I242)=0),"",J242/I242)</f>
        <v/>
      </c>
      <c r="L242" s="14" t="str">
        <f aca="false">IF(J242="","",ROUND(J242*N(E242),2))</f>
        <v/>
      </c>
      <c r="M242" s="18" t="str">
        <f aca="false">IF(N242="","",IF(I242="","Prix inconnu",IF(K242&gt;'Mode d''emploi'!$B$24,"À réclamer",IF(K242&lt;-'Mode d''emploi'!$B$24,"Moins cher","OK"))))</f>
        <v/>
      </c>
      <c r="N242" s="16" t="str">
        <f aca="false">IF(D242="","",TRIM(C242)&amp;"|"&amp;TRIM(D242))</f>
        <v/>
      </c>
    </row>
    <row r="243" customFormat="false" ht="15" hidden="false" customHeight="false" outlineLevel="0" collapsed="false">
      <c r="A243" s="15"/>
      <c r="B243" s="12"/>
      <c r="C243" s="12"/>
      <c r="D243" s="12"/>
      <c r="E243" s="12"/>
      <c r="F243" s="13"/>
      <c r="G243" s="12"/>
      <c r="H243" s="16" t="str">
        <f aca="false">IF(N243="","",IFERROR(INDEX('Prix négociés'!$C$5:$C$204,MATCH(N243,'Prix négociés'!$J$5:$J$204,0)),"Référence inconnue"))</f>
        <v/>
      </c>
      <c r="I243" s="14" t="str">
        <f aca="false">IF(N243="","",IFERROR(INDEX('Prix négociés'!$G$5:$G$204,MATCH(N243,'Prix négociés'!$J$5:$J$204,0)),""))</f>
        <v/>
      </c>
      <c r="J243" s="14" t="str">
        <f aca="false">IF(OR(I243="",F243=""),"",F243-I243)</f>
        <v/>
      </c>
      <c r="K243" s="17" t="str">
        <f aca="false">IF(OR(J243="",N(I243)=0),"",J243/I243)</f>
        <v/>
      </c>
      <c r="L243" s="14" t="str">
        <f aca="false">IF(J243="","",ROUND(J243*N(E243),2))</f>
        <v/>
      </c>
      <c r="M243" s="18" t="str">
        <f aca="false">IF(N243="","",IF(I243="","Prix inconnu",IF(K243&gt;'Mode d''emploi'!$B$24,"À réclamer",IF(K243&lt;-'Mode d''emploi'!$B$24,"Moins cher","OK"))))</f>
        <v/>
      </c>
      <c r="N243" s="16" t="str">
        <f aca="false">IF(D243="","",TRIM(C243)&amp;"|"&amp;TRIM(D243))</f>
        <v/>
      </c>
    </row>
    <row r="244" customFormat="false" ht="15" hidden="false" customHeight="false" outlineLevel="0" collapsed="false">
      <c r="A244" s="15"/>
      <c r="B244" s="12"/>
      <c r="C244" s="12"/>
      <c r="D244" s="12"/>
      <c r="E244" s="12"/>
      <c r="F244" s="13"/>
      <c r="G244" s="12"/>
      <c r="H244" s="16" t="str">
        <f aca="false">IF(N244="","",IFERROR(INDEX('Prix négociés'!$C$5:$C$204,MATCH(N244,'Prix négociés'!$J$5:$J$204,0)),"Référence inconnue"))</f>
        <v/>
      </c>
      <c r="I244" s="14" t="str">
        <f aca="false">IF(N244="","",IFERROR(INDEX('Prix négociés'!$G$5:$G$204,MATCH(N244,'Prix négociés'!$J$5:$J$204,0)),""))</f>
        <v/>
      </c>
      <c r="J244" s="14" t="str">
        <f aca="false">IF(OR(I244="",F244=""),"",F244-I244)</f>
        <v/>
      </c>
      <c r="K244" s="17" t="str">
        <f aca="false">IF(OR(J244="",N(I244)=0),"",J244/I244)</f>
        <v/>
      </c>
      <c r="L244" s="14" t="str">
        <f aca="false">IF(J244="","",ROUND(J244*N(E244),2))</f>
        <v/>
      </c>
      <c r="M244" s="18" t="str">
        <f aca="false">IF(N244="","",IF(I244="","Prix inconnu",IF(K244&gt;'Mode d''emploi'!$B$24,"À réclamer",IF(K244&lt;-'Mode d''emploi'!$B$24,"Moins cher","OK"))))</f>
        <v/>
      </c>
      <c r="N244" s="16" t="str">
        <f aca="false">IF(D244="","",TRIM(C244)&amp;"|"&amp;TRIM(D244))</f>
        <v/>
      </c>
    </row>
    <row r="245" customFormat="false" ht="15" hidden="false" customHeight="false" outlineLevel="0" collapsed="false">
      <c r="A245" s="15"/>
      <c r="B245" s="12"/>
      <c r="C245" s="12"/>
      <c r="D245" s="12"/>
      <c r="E245" s="12"/>
      <c r="F245" s="13"/>
      <c r="G245" s="12"/>
      <c r="H245" s="16" t="str">
        <f aca="false">IF(N245="","",IFERROR(INDEX('Prix négociés'!$C$5:$C$204,MATCH(N245,'Prix négociés'!$J$5:$J$204,0)),"Référence inconnue"))</f>
        <v/>
      </c>
      <c r="I245" s="14" t="str">
        <f aca="false">IF(N245="","",IFERROR(INDEX('Prix négociés'!$G$5:$G$204,MATCH(N245,'Prix négociés'!$J$5:$J$204,0)),""))</f>
        <v/>
      </c>
      <c r="J245" s="14" t="str">
        <f aca="false">IF(OR(I245="",F245=""),"",F245-I245)</f>
        <v/>
      </c>
      <c r="K245" s="17" t="str">
        <f aca="false">IF(OR(J245="",N(I245)=0),"",J245/I245)</f>
        <v/>
      </c>
      <c r="L245" s="14" t="str">
        <f aca="false">IF(J245="","",ROUND(J245*N(E245),2))</f>
        <v/>
      </c>
      <c r="M245" s="18" t="str">
        <f aca="false">IF(N245="","",IF(I245="","Prix inconnu",IF(K245&gt;'Mode d''emploi'!$B$24,"À réclamer",IF(K245&lt;-'Mode d''emploi'!$B$24,"Moins cher","OK"))))</f>
        <v/>
      </c>
      <c r="N245" s="16" t="str">
        <f aca="false">IF(D245="","",TRIM(C245)&amp;"|"&amp;TRIM(D245))</f>
        <v/>
      </c>
    </row>
    <row r="246" customFormat="false" ht="15" hidden="false" customHeight="false" outlineLevel="0" collapsed="false">
      <c r="A246" s="15"/>
      <c r="B246" s="12"/>
      <c r="C246" s="12"/>
      <c r="D246" s="12"/>
      <c r="E246" s="12"/>
      <c r="F246" s="13"/>
      <c r="G246" s="12"/>
      <c r="H246" s="16" t="str">
        <f aca="false">IF(N246="","",IFERROR(INDEX('Prix négociés'!$C$5:$C$204,MATCH(N246,'Prix négociés'!$J$5:$J$204,0)),"Référence inconnue"))</f>
        <v/>
      </c>
      <c r="I246" s="14" t="str">
        <f aca="false">IF(N246="","",IFERROR(INDEX('Prix négociés'!$G$5:$G$204,MATCH(N246,'Prix négociés'!$J$5:$J$204,0)),""))</f>
        <v/>
      </c>
      <c r="J246" s="14" t="str">
        <f aca="false">IF(OR(I246="",F246=""),"",F246-I246)</f>
        <v/>
      </c>
      <c r="K246" s="17" t="str">
        <f aca="false">IF(OR(J246="",N(I246)=0),"",J246/I246)</f>
        <v/>
      </c>
      <c r="L246" s="14" t="str">
        <f aca="false">IF(J246="","",ROUND(J246*N(E246),2))</f>
        <v/>
      </c>
      <c r="M246" s="18" t="str">
        <f aca="false">IF(N246="","",IF(I246="","Prix inconnu",IF(K246&gt;'Mode d''emploi'!$B$24,"À réclamer",IF(K246&lt;-'Mode d''emploi'!$B$24,"Moins cher","OK"))))</f>
        <v/>
      </c>
      <c r="N246" s="16" t="str">
        <f aca="false">IF(D246="","",TRIM(C246)&amp;"|"&amp;TRIM(D246))</f>
        <v/>
      </c>
    </row>
    <row r="247" customFormat="false" ht="15" hidden="false" customHeight="false" outlineLevel="0" collapsed="false">
      <c r="A247" s="15"/>
      <c r="B247" s="12"/>
      <c r="C247" s="12"/>
      <c r="D247" s="12"/>
      <c r="E247" s="12"/>
      <c r="F247" s="13"/>
      <c r="G247" s="12"/>
      <c r="H247" s="16" t="str">
        <f aca="false">IF(N247="","",IFERROR(INDEX('Prix négociés'!$C$5:$C$204,MATCH(N247,'Prix négociés'!$J$5:$J$204,0)),"Référence inconnue"))</f>
        <v/>
      </c>
      <c r="I247" s="14" t="str">
        <f aca="false">IF(N247="","",IFERROR(INDEX('Prix négociés'!$G$5:$G$204,MATCH(N247,'Prix négociés'!$J$5:$J$204,0)),""))</f>
        <v/>
      </c>
      <c r="J247" s="14" t="str">
        <f aca="false">IF(OR(I247="",F247=""),"",F247-I247)</f>
        <v/>
      </c>
      <c r="K247" s="17" t="str">
        <f aca="false">IF(OR(J247="",N(I247)=0),"",J247/I247)</f>
        <v/>
      </c>
      <c r="L247" s="14" t="str">
        <f aca="false">IF(J247="","",ROUND(J247*N(E247),2))</f>
        <v/>
      </c>
      <c r="M247" s="18" t="str">
        <f aca="false">IF(N247="","",IF(I247="","Prix inconnu",IF(K247&gt;'Mode d''emploi'!$B$24,"À réclamer",IF(K247&lt;-'Mode d''emploi'!$B$24,"Moins cher","OK"))))</f>
        <v/>
      </c>
      <c r="N247" s="16" t="str">
        <f aca="false">IF(D247="","",TRIM(C247)&amp;"|"&amp;TRIM(D247))</f>
        <v/>
      </c>
    </row>
    <row r="248" customFormat="false" ht="15" hidden="false" customHeight="false" outlineLevel="0" collapsed="false">
      <c r="A248" s="15"/>
      <c r="B248" s="12"/>
      <c r="C248" s="12"/>
      <c r="D248" s="12"/>
      <c r="E248" s="12"/>
      <c r="F248" s="13"/>
      <c r="G248" s="12"/>
      <c r="H248" s="16" t="str">
        <f aca="false">IF(N248="","",IFERROR(INDEX('Prix négociés'!$C$5:$C$204,MATCH(N248,'Prix négociés'!$J$5:$J$204,0)),"Référence inconnue"))</f>
        <v/>
      </c>
      <c r="I248" s="14" t="str">
        <f aca="false">IF(N248="","",IFERROR(INDEX('Prix négociés'!$G$5:$G$204,MATCH(N248,'Prix négociés'!$J$5:$J$204,0)),""))</f>
        <v/>
      </c>
      <c r="J248" s="14" t="str">
        <f aca="false">IF(OR(I248="",F248=""),"",F248-I248)</f>
        <v/>
      </c>
      <c r="K248" s="17" t="str">
        <f aca="false">IF(OR(J248="",N(I248)=0),"",J248/I248)</f>
        <v/>
      </c>
      <c r="L248" s="14" t="str">
        <f aca="false">IF(J248="","",ROUND(J248*N(E248),2))</f>
        <v/>
      </c>
      <c r="M248" s="18" t="str">
        <f aca="false">IF(N248="","",IF(I248="","Prix inconnu",IF(K248&gt;'Mode d''emploi'!$B$24,"À réclamer",IF(K248&lt;-'Mode d''emploi'!$B$24,"Moins cher","OK"))))</f>
        <v/>
      </c>
      <c r="N248" s="16" t="str">
        <f aca="false">IF(D248="","",TRIM(C248)&amp;"|"&amp;TRIM(D248))</f>
        <v/>
      </c>
    </row>
    <row r="249" customFormat="false" ht="15" hidden="false" customHeight="false" outlineLevel="0" collapsed="false">
      <c r="A249" s="15"/>
      <c r="B249" s="12"/>
      <c r="C249" s="12"/>
      <c r="D249" s="12"/>
      <c r="E249" s="12"/>
      <c r="F249" s="13"/>
      <c r="G249" s="12"/>
      <c r="H249" s="16" t="str">
        <f aca="false">IF(N249="","",IFERROR(INDEX('Prix négociés'!$C$5:$C$204,MATCH(N249,'Prix négociés'!$J$5:$J$204,0)),"Référence inconnue"))</f>
        <v/>
      </c>
      <c r="I249" s="14" t="str">
        <f aca="false">IF(N249="","",IFERROR(INDEX('Prix négociés'!$G$5:$G$204,MATCH(N249,'Prix négociés'!$J$5:$J$204,0)),""))</f>
        <v/>
      </c>
      <c r="J249" s="14" t="str">
        <f aca="false">IF(OR(I249="",F249=""),"",F249-I249)</f>
        <v/>
      </c>
      <c r="K249" s="17" t="str">
        <f aca="false">IF(OR(J249="",N(I249)=0),"",J249/I249)</f>
        <v/>
      </c>
      <c r="L249" s="14" t="str">
        <f aca="false">IF(J249="","",ROUND(J249*N(E249),2))</f>
        <v/>
      </c>
      <c r="M249" s="18" t="str">
        <f aca="false">IF(N249="","",IF(I249="","Prix inconnu",IF(K249&gt;'Mode d''emploi'!$B$24,"À réclamer",IF(K249&lt;-'Mode d''emploi'!$B$24,"Moins cher","OK"))))</f>
        <v/>
      </c>
      <c r="N249" s="16" t="str">
        <f aca="false">IF(D249="","",TRIM(C249)&amp;"|"&amp;TRIM(D249))</f>
        <v/>
      </c>
    </row>
    <row r="250" customFormat="false" ht="15" hidden="false" customHeight="false" outlineLevel="0" collapsed="false">
      <c r="A250" s="15"/>
      <c r="B250" s="12"/>
      <c r="C250" s="12"/>
      <c r="D250" s="12"/>
      <c r="E250" s="12"/>
      <c r="F250" s="13"/>
      <c r="G250" s="12"/>
      <c r="H250" s="16" t="str">
        <f aca="false">IF(N250="","",IFERROR(INDEX('Prix négociés'!$C$5:$C$204,MATCH(N250,'Prix négociés'!$J$5:$J$204,0)),"Référence inconnue"))</f>
        <v/>
      </c>
      <c r="I250" s="14" t="str">
        <f aca="false">IF(N250="","",IFERROR(INDEX('Prix négociés'!$G$5:$G$204,MATCH(N250,'Prix négociés'!$J$5:$J$204,0)),""))</f>
        <v/>
      </c>
      <c r="J250" s="14" t="str">
        <f aca="false">IF(OR(I250="",F250=""),"",F250-I250)</f>
        <v/>
      </c>
      <c r="K250" s="17" t="str">
        <f aca="false">IF(OR(J250="",N(I250)=0),"",J250/I250)</f>
        <v/>
      </c>
      <c r="L250" s="14" t="str">
        <f aca="false">IF(J250="","",ROUND(J250*N(E250),2))</f>
        <v/>
      </c>
      <c r="M250" s="18" t="str">
        <f aca="false">IF(N250="","",IF(I250="","Prix inconnu",IF(K250&gt;'Mode d''emploi'!$B$24,"À réclamer",IF(K250&lt;-'Mode d''emploi'!$B$24,"Moins cher","OK"))))</f>
        <v/>
      </c>
      <c r="N250" s="16" t="str">
        <f aca="false">IF(D250="","",TRIM(C250)&amp;"|"&amp;TRIM(D250))</f>
        <v/>
      </c>
    </row>
    <row r="251" customFormat="false" ht="15" hidden="false" customHeight="false" outlineLevel="0" collapsed="false">
      <c r="A251" s="15"/>
      <c r="B251" s="12"/>
      <c r="C251" s="12"/>
      <c r="D251" s="12"/>
      <c r="E251" s="12"/>
      <c r="F251" s="13"/>
      <c r="G251" s="12"/>
      <c r="H251" s="16" t="str">
        <f aca="false">IF(N251="","",IFERROR(INDEX('Prix négociés'!$C$5:$C$204,MATCH(N251,'Prix négociés'!$J$5:$J$204,0)),"Référence inconnue"))</f>
        <v/>
      </c>
      <c r="I251" s="14" t="str">
        <f aca="false">IF(N251="","",IFERROR(INDEX('Prix négociés'!$G$5:$G$204,MATCH(N251,'Prix négociés'!$J$5:$J$204,0)),""))</f>
        <v/>
      </c>
      <c r="J251" s="14" t="str">
        <f aca="false">IF(OR(I251="",F251=""),"",F251-I251)</f>
        <v/>
      </c>
      <c r="K251" s="17" t="str">
        <f aca="false">IF(OR(J251="",N(I251)=0),"",J251/I251)</f>
        <v/>
      </c>
      <c r="L251" s="14" t="str">
        <f aca="false">IF(J251="","",ROUND(J251*N(E251),2))</f>
        <v/>
      </c>
      <c r="M251" s="18" t="str">
        <f aca="false">IF(N251="","",IF(I251="","Prix inconnu",IF(K251&gt;'Mode d''emploi'!$B$24,"À réclamer",IF(K251&lt;-'Mode d''emploi'!$B$24,"Moins cher","OK"))))</f>
        <v/>
      </c>
      <c r="N251" s="16" t="str">
        <f aca="false">IF(D251="","",TRIM(C251)&amp;"|"&amp;TRIM(D251))</f>
        <v/>
      </c>
    </row>
    <row r="252" customFormat="false" ht="15" hidden="false" customHeight="false" outlineLevel="0" collapsed="false">
      <c r="A252" s="15"/>
      <c r="B252" s="12"/>
      <c r="C252" s="12"/>
      <c r="D252" s="12"/>
      <c r="E252" s="12"/>
      <c r="F252" s="13"/>
      <c r="G252" s="12"/>
      <c r="H252" s="16" t="str">
        <f aca="false">IF(N252="","",IFERROR(INDEX('Prix négociés'!$C$5:$C$204,MATCH(N252,'Prix négociés'!$J$5:$J$204,0)),"Référence inconnue"))</f>
        <v/>
      </c>
      <c r="I252" s="14" t="str">
        <f aca="false">IF(N252="","",IFERROR(INDEX('Prix négociés'!$G$5:$G$204,MATCH(N252,'Prix négociés'!$J$5:$J$204,0)),""))</f>
        <v/>
      </c>
      <c r="J252" s="14" t="str">
        <f aca="false">IF(OR(I252="",F252=""),"",F252-I252)</f>
        <v/>
      </c>
      <c r="K252" s="17" t="str">
        <f aca="false">IF(OR(J252="",N(I252)=0),"",J252/I252)</f>
        <v/>
      </c>
      <c r="L252" s="14" t="str">
        <f aca="false">IF(J252="","",ROUND(J252*N(E252),2))</f>
        <v/>
      </c>
      <c r="M252" s="18" t="str">
        <f aca="false">IF(N252="","",IF(I252="","Prix inconnu",IF(K252&gt;'Mode d''emploi'!$B$24,"À réclamer",IF(K252&lt;-'Mode d''emploi'!$B$24,"Moins cher","OK"))))</f>
        <v/>
      </c>
      <c r="N252" s="16" t="str">
        <f aca="false">IF(D252="","",TRIM(C252)&amp;"|"&amp;TRIM(D252))</f>
        <v/>
      </c>
    </row>
    <row r="253" customFormat="false" ht="15" hidden="false" customHeight="false" outlineLevel="0" collapsed="false">
      <c r="A253" s="15"/>
      <c r="B253" s="12"/>
      <c r="C253" s="12"/>
      <c r="D253" s="12"/>
      <c r="E253" s="12"/>
      <c r="F253" s="13"/>
      <c r="G253" s="12"/>
      <c r="H253" s="16" t="str">
        <f aca="false">IF(N253="","",IFERROR(INDEX('Prix négociés'!$C$5:$C$204,MATCH(N253,'Prix négociés'!$J$5:$J$204,0)),"Référence inconnue"))</f>
        <v/>
      </c>
      <c r="I253" s="14" t="str">
        <f aca="false">IF(N253="","",IFERROR(INDEX('Prix négociés'!$G$5:$G$204,MATCH(N253,'Prix négociés'!$J$5:$J$204,0)),""))</f>
        <v/>
      </c>
      <c r="J253" s="14" t="str">
        <f aca="false">IF(OR(I253="",F253=""),"",F253-I253)</f>
        <v/>
      </c>
      <c r="K253" s="17" t="str">
        <f aca="false">IF(OR(J253="",N(I253)=0),"",J253/I253)</f>
        <v/>
      </c>
      <c r="L253" s="14" t="str">
        <f aca="false">IF(J253="","",ROUND(J253*N(E253),2))</f>
        <v/>
      </c>
      <c r="M253" s="18" t="str">
        <f aca="false">IF(N253="","",IF(I253="","Prix inconnu",IF(K253&gt;'Mode d''emploi'!$B$24,"À réclamer",IF(K253&lt;-'Mode d''emploi'!$B$24,"Moins cher","OK"))))</f>
        <v/>
      </c>
      <c r="N253" s="16" t="str">
        <f aca="false">IF(D253="","",TRIM(C253)&amp;"|"&amp;TRIM(D253))</f>
        <v/>
      </c>
    </row>
    <row r="254" customFormat="false" ht="15" hidden="false" customHeight="false" outlineLevel="0" collapsed="false">
      <c r="A254" s="15"/>
      <c r="B254" s="12"/>
      <c r="C254" s="12"/>
      <c r="D254" s="12"/>
      <c r="E254" s="12"/>
      <c r="F254" s="13"/>
      <c r="G254" s="12"/>
      <c r="H254" s="16" t="str">
        <f aca="false">IF(N254="","",IFERROR(INDEX('Prix négociés'!$C$5:$C$204,MATCH(N254,'Prix négociés'!$J$5:$J$204,0)),"Référence inconnue"))</f>
        <v/>
      </c>
      <c r="I254" s="14" t="str">
        <f aca="false">IF(N254="","",IFERROR(INDEX('Prix négociés'!$G$5:$G$204,MATCH(N254,'Prix négociés'!$J$5:$J$204,0)),""))</f>
        <v/>
      </c>
      <c r="J254" s="14" t="str">
        <f aca="false">IF(OR(I254="",F254=""),"",F254-I254)</f>
        <v/>
      </c>
      <c r="K254" s="17" t="str">
        <f aca="false">IF(OR(J254="",N(I254)=0),"",J254/I254)</f>
        <v/>
      </c>
      <c r="L254" s="14" t="str">
        <f aca="false">IF(J254="","",ROUND(J254*N(E254),2))</f>
        <v/>
      </c>
      <c r="M254" s="18" t="str">
        <f aca="false">IF(N254="","",IF(I254="","Prix inconnu",IF(K254&gt;'Mode d''emploi'!$B$24,"À réclamer",IF(K254&lt;-'Mode d''emploi'!$B$24,"Moins cher","OK"))))</f>
        <v/>
      </c>
      <c r="N254" s="16" t="str">
        <f aca="false">IF(D254="","",TRIM(C254)&amp;"|"&amp;TRIM(D254))</f>
        <v/>
      </c>
    </row>
    <row r="255" customFormat="false" ht="15" hidden="false" customHeight="false" outlineLevel="0" collapsed="false">
      <c r="A255" s="15"/>
      <c r="B255" s="12"/>
      <c r="C255" s="12"/>
      <c r="D255" s="12"/>
      <c r="E255" s="12"/>
      <c r="F255" s="13"/>
      <c r="G255" s="12"/>
      <c r="H255" s="16" t="str">
        <f aca="false">IF(N255="","",IFERROR(INDEX('Prix négociés'!$C$5:$C$204,MATCH(N255,'Prix négociés'!$J$5:$J$204,0)),"Référence inconnue"))</f>
        <v/>
      </c>
      <c r="I255" s="14" t="str">
        <f aca="false">IF(N255="","",IFERROR(INDEX('Prix négociés'!$G$5:$G$204,MATCH(N255,'Prix négociés'!$J$5:$J$204,0)),""))</f>
        <v/>
      </c>
      <c r="J255" s="14" t="str">
        <f aca="false">IF(OR(I255="",F255=""),"",F255-I255)</f>
        <v/>
      </c>
      <c r="K255" s="17" t="str">
        <f aca="false">IF(OR(J255="",N(I255)=0),"",J255/I255)</f>
        <v/>
      </c>
      <c r="L255" s="14" t="str">
        <f aca="false">IF(J255="","",ROUND(J255*N(E255),2))</f>
        <v/>
      </c>
      <c r="M255" s="18" t="str">
        <f aca="false">IF(N255="","",IF(I255="","Prix inconnu",IF(K255&gt;'Mode d''emploi'!$B$24,"À réclamer",IF(K255&lt;-'Mode d''emploi'!$B$24,"Moins cher","OK"))))</f>
        <v/>
      </c>
      <c r="N255" s="16" t="str">
        <f aca="false">IF(D255="","",TRIM(C255)&amp;"|"&amp;TRIM(D255))</f>
        <v/>
      </c>
    </row>
    <row r="256" customFormat="false" ht="15" hidden="false" customHeight="false" outlineLevel="0" collapsed="false">
      <c r="A256" s="15"/>
      <c r="B256" s="12"/>
      <c r="C256" s="12"/>
      <c r="D256" s="12"/>
      <c r="E256" s="12"/>
      <c r="F256" s="13"/>
      <c r="G256" s="12"/>
      <c r="H256" s="16" t="str">
        <f aca="false">IF(N256="","",IFERROR(INDEX('Prix négociés'!$C$5:$C$204,MATCH(N256,'Prix négociés'!$J$5:$J$204,0)),"Référence inconnue"))</f>
        <v/>
      </c>
      <c r="I256" s="14" t="str">
        <f aca="false">IF(N256="","",IFERROR(INDEX('Prix négociés'!$G$5:$G$204,MATCH(N256,'Prix négociés'!$J$5:$J$204,0)),""))</f>
        <v/>
      </c>
      <c r="J256" s="14" t="str">
        <f aca="false">IF(OR(I256="",F256=""),"",F256-I256)</f>
        <v/>
      </c>
      <c r="K256" s="17" t="str">
        <f aca="false">IF(OR(J256="",N(I256)=0),"",J256/I256)</f>
        <v/>
      </c>
      <c r="L256" s="14" t="str">
        <f aca="false">IF(J256="","",ROUND(J256*N(E256),2))</f>
        <v/>
      </c>
      <c r="M256" s="18" t="str">
        <f aca="false">IF(N256="","",IF(I256="","Prix inconnu",IF(K256&gt;'Mode d''emploi'!$B$24,"À réclamer",IF(K256&lt;-'Mode d''emploi'!$B$24,"Moins cher","OK"))))</f>
        <v/>
      </c>
      <c r="N256" s="16" t="str">
        <f aca="false">IF(D256="","",TRIM(C256)&amp;"|"&amp;TRIM(D256))</f>
        <v/>
      </c>
    </row>
    <row r="257" customFormat="false" ht="15" hidden="false" customHeight="false" outlineLevel="0" collapsed="false">
      <c r="A257" s="15"/>
      <c r="B257" s="12"/>
      <c r="C257" s="12"/>
      <c r="D257" s="12"/>
      <c r="E257" s="12"/>
      <c r="F257" s="13"/>
      <c r="G257" s="12"/>
      <c r="H257" s="16" t="str">
        <f aca="false">IF(N257="","",IFERROR(INDEX('Prix négociés'!$C$5:$C$204,MATCH(N257,'Prix négociés'!$J$5:$J$204,0)),"Référence inconnue"))</f>
        <v/>
      </c>
      <c r="I257" s="14" t="str">
        <f aca="false">IF(N257="","",IFERROR(INDEX('Prix négociés'!$G$5:$G$204,MATCH(N257,'Prix négociés'!$J$5:$J$204,0)),""))</f>
        <v/>
      </c>
      <c r="J257" s="14" t="str">
        <f aca="false">IF(OR(I257="",F257=""),"",F257-I257)</f>
        <v/>
      </c>
      <c r="K257" s="17" t="str">
        <f aca="false">IF(OR(J257="",N(I257)=0),"",J257/I257)</f>
        <v/>
      </c>
      <c r="L257" s="14" t="str">
        <f aca="false">IF(J257="","",ROUND(J257*N(E257),2))</f>
        <v/>
      </c>
      <c r="M257" s="18" t="str">
        <f aca="false">IF(N257="","",IF(I257="","Prix inconnu",IF(K257&gt;'Mode d''emploi'!$B$24,"À réclamer",IF(K257&lt;-'Mode d''emploi'!$B$24,"Moins cher","OK"))))</f>
        <v/>
      </c>
      <c r="N257" s="16" t="str">
        <f aca="false">IF(D257="","",TRIM(C257)&amp;"|"&amp;TRIM(D257))</f>
        <v/>
      </c>
    </row>
    <row r="258" customFormat="false" ht="15" hidden="false" customHeight="false" outlineLevel="0" collapsed="false">
      <c r="A258" s="15"/>
      <c r="B258" s="12"/>
      <c r="C258" s="12"/>
      <c r="D258" s="12"/>
      <c r="E258" s="12"/>
      <c r="F258" s="13"/>
      <c r="G258" s="12"/>
      <c r="H258" s="16" t="str">
        <f aca="false">IF(N258="","",IFERROR(INDEX('Prix négociés'!$C$5:$C$204,MATCH(N258,'Prix négociés'!$J$5:$J$204,0)),"Référence inconnue"))</f>
        <v/>
      </c>
      <c r="I258" s="14" t="str">
        <f aca="false">IF(N258="","",IFERROR(INDEX('Prix négociés'!$G$5:$G$204,MATCH(N258,'Prix négociés'!$J$5:$J$204,0)),""))</f>
        <v/>
      </c>
      <c r="J258" s="14" t="str">
        <f aca="false">IF(OR(I258="",F258=""),"",F258-I258)</f>
        <v/>
      </c>
      <c r="K258" s="17" t="str">
        <f aca="false">IF(OR(J258="",N(I258)=0),"",J258/I258)</f>
        <v/>
      </c>
      <c r="L258" s="14" t="str">
        <f aca="false">IF(J258="","",ROUND(J258*N(E258),2))</f>
        <v/>
      </c>
      <c r="M258" s="18" t="str">
        <f aca="false">IF(N258="","",IF(I258="","Prix inconnu",IF(K258&gt;'Mode d''emploi'!$B$24,"À réclamer",IF(K258&lt;-'Mode d''emploi'!$B$24,"Moins cher","OK"))))</f>
        <v/>
      </c>
      <c r="N258" s="16" t="str">
        <f aca="false">IF(D258="","",TRIM(C258)&amp;"|"&amp;TRIM(D258))</f>
        <v/>
      </c>
    </row>
    <row r="259" customFormat="false" ht="15" hidden="false" customHeight="false" outlineLevel="0" collapsed="false">
      <c r="A259" s="15"/>
      <c r="B259" s="12"/>
      <c r="C259" s="12"/>
      <c r="D259" s="12"/>
      <c r="E259" s="12"/>
      <c r="F259" s="13"/>
      <c r="G259" s="12"/>
      <c r="H259" s="16" t="str">
        <f aca="false">IF(N259="","",IFERROR(INDEX('Prix négociés'!$C$5:$C$204,MATCH(N259,'Prix négociés'!$J$5:$J$204,0)),"Référence inconnue"))</f>
        <v/>
      </c>
      <c r="I259" s="14" t="str">
        <f aca="false">IF(N259="","",IFERROR(INDEX('Prix négociés'!$G$5:$G$204,MATCH(N259,'Prix négociés'!$J$5:$J$204,0)),""))</f>
        <v/>
      </c>
      <c r="J259" s="14" t="str">
        <f aca="false">IF(OR(I259="",F259=""),"",F259-I259)</f>
        <v/>
      </c>
      <c r="K259" s="17" t="str">
        <f aca="false">IF(OR(J259="",N(I259)=0),"",J259/I259)</f>
        <v/>
      </c>
      <c r="L259" s="14" t="str">
        <f aca="false">IF(J259="","",ROUND(J259*N(E259),2))</f>
        <v/>
      </c>
      <c r="M259" s="18" t="str">
        <f aca="false">IF(N259="","",IF(I259="","Prix inconnu",IF(K259&gt;'Mode d''emploi'!$B$24,"À réclamer",IF(K259&lt;-'Mode d''emploi'!$B$24,"Moins cher","OK"))))</f>
        <v/>
      </c>
      <c r="N259" s="16" t="str">
        <f aca="false">IF(D259="","",TRIM(C259)&amp;"|"&amp;TRIM(D259))</f>
        <v/>
      </c>
    </row>
    <row r="260" customFormat="false" ht="15" hidden="false" customHeight="false" outlineLevel="0" collapsed="false">
      <c r="A260" s="15"/>
      <c r="B260" s="12"/>
      <c r="C260" s="12"/>
      <c r="D260" s="12"/>
      <c r="E260" s="12"/>
      <c r="F260" s="13"/>
      <c r="G260" s="12"/>
      <c r="H260" s="16" t="str">
        <f aca="false">IF(N260="","",IFERROR(INDEX('Prix négociés'!$C$5:$C$204,MATCH(N260,'Prix négociés'!$J$5:$J$204,0)),"Référence inconnue"))</f>
        <v/>
      </c>
      <c r="I260" s="14" t="str">
        <f aca="false">IF(N260="","",IFERROR(INDEX('Prix négociés'!$G$5:$G$204,MATCH(N260,'Prix négociés'!$J$5:$J$204,0)),""))</f>
        <v/>
      </c>
      <c r="J260" s="14" t="str">
        <f aca="false">IF(OR(I260="",F260=""),"",F260-I260)</f>
        <v/>
      </c>
      <c r="K260" s="17" t="str">
        <f aca="false">IF(OR(J260="",N(I260)=0),"",J260/I260)</f>
        <v/>
      </c>
      <c r="L260" s="14" t="str">
        <f aca="false">IF(J260="","",ROUND(J260*N(E260),2))</f>
        <v/>
      </c>
      <c r="M260" s="18" t="str">
        <f aca="false">IF(N260="","",IF(I260="","Prix inconnu",IF(K260&gt;'Mode d''emploi'!$B$24,"À réclamer",IF(K260&lt;-'Mode d''emploi'!$B$24,"Moins cher","OK"))))</f>
        <v/>
      </c>
      <c r="N260" s="16" t="str">
        <f aca="false">IF(D260="","",TRIM(C260)&amp;"|"&amp;TRIM(D260))</f>
        <v/>
      </c>
    </row>
    <row r="261" customFormat="false" ht="15" hidden="false" customHeight="false" outlineLevel="0" collapsed="false">
      <c r="A261" s="15"/>
      <c r="B261" s="12"/>
      <c r="C261" s="12"/>
      <c r="D261" s="12"/>
      <c r="E261" s="12"/>
      <c r="F261" s="13"/>
      <c r="G261" s="12"/>
      <c r="H261" s="16" t="str">
        <f aca="false">IF(N261="","",IFERROR(INDEX('Prix négociés'!$C$5:$C$204,MATCH(N261,'Prix négociés'!$J$5:$J$204,0)),"Référence inconnue"))</f>
        <v/>
      </c>
      <c r="I261" s="14" t="str">
        <f aca="false">IF(N261="","",IFERROR(INDEX('Prix négociés'!$G$5:$G$204,MATCH(N261,'Prix négociés'!$J$5:$J$204,0)),""))</f>
        <v/>
      </c>
      <c r="J261" s="14" t="str">
        <f aca="false">IF(OR(I261="",F261=""),"",F261-I261)</f>
        <v/>
      </c>
      <c r="K261" s="17" t="str">
        <f aca="false">IF(OR(J261="",N(I261)=0),"",J261/I261)</f>
        <v/>
      </c>
      <c r="L261" s="14" t="str">
        <f aca="false">IF(J261="","",ROUND(J261*N(E261),2))</f>
        <v/>
      </c>
      <c r="M261" s="18" t="str">
        <f aca="false">IF(N261="","",IF(I261="","Prix inconnu",IF(K261&gt;'Mode d''emploi'!$B$24,"À réclamer",IF(K261&lt;-'Mode d''emploi'!$B$24,"Moins cher","OK"))))</f>
        <v/>
      </c>
      <c r="N261" s="16" t="str">
        <f aca="false">IF(D261="","",TRIM(C261)&amp;"|"&amp;TRIM(D261))</f>
        <v/>
      </c>
    </row>
    <row r="262" customFormat="false" ht="15" hidden="false" customHeight="false" outlineLevel="0" collapsed="false">
      <c r="A262" s="15"/>
      <c r="B262" s="12"/>
      <c r="C262" s="12"/>
      <c r="D262" s="12"/>
      <c r="E262" s="12"/>
      <c r="F262" s="13"/>
      <c r="G262" s="12"/>
      <c r="H262" s="16" t="str">
        <f aca="false">IF(N262="","",IFERROR(INDEX('Prix négociés'!$C$5:$C$204,MATCH(N262,'Prix négociés'!$J$5:$J$204,0)),"Référence inconnue"))</f>
        <v/>
      </c>
      <c r="I262" s="14" t="str">
        <f aca="false">IF(N262="","",IFERROR(INDEX('Prix négociés'!$G$5:$G$204,MATCH(N262,'Prix négociés'!$J$5:$J$204,0)),""))</f>
        <v/>
      </c>
      <c r="J262" s="14" t="str">
        <f aca="false">IF(OR(I262="",F262=""),"",F262-I262)</f>
        <v/>
      </c>
      <c r="K262" s="17" t="str">
        <f aca="false">IF(OR(J262="",N(I262)=0),"",J262/I262)</f>
        <v/>
      </c>
      <c r="L262" s="14" t="str">
        <f aca="false">IF(J262="","",ROUND(J262*N(E262),2))</f>
        <v/>
      </c>
      <c r="M262" s="18" t="str">
        <f aca="false">IF(N262="","",IF(I262="","Prix inconnu",IF(K262&gt;'Mode d''emploi'!$B$24,"À réclamer",IF(K262&lt;-'Mode d''emploi'!$B$24,"Moins cher","OK"))))</f>
        <v/>
      </c>
      <c r="N262" s="16" t="str">
        <f aca="false">IF(D262="","",TRIM(C262)&amp;"|"&amp;TRIM(D262))</f>
        <v/>
      </c>
    </row>
    <row r="263" customFormat="false" ht="15" hidden="false" customHeight="false" outlineLevel="0" collapsed="false">
      <c r="A263" s="15"/>
      <c r="B263" s="12"/>
      <c r="C263" s="12"/>
      <c r="D263" s="12"/>
      <c r="E263" s="12"/>
      <c r="F263" s="13"/>
      <c r="G263" s="12"/>
      <c r="H263" s="16" t="str">
        <f aca="false">IF(N263="","",IFERROR(INDEX('Prix négociés'!$C$5:$C$204,MATCH(N263,'Prix négociés'!$J$5:$J$204,0)),"Référence inconnue"))</f>
        <v/>
      </c>
      <c r="I263" s="14" t="str">
        <f aca="false">IF(N263="","",IFERROR(INDEX('Prix négociés'!$G$5:$G$204,MATCH(N263,'Prix négociés'!$J$5:$J$204,0)),""))</f>
        <v/>
      </c>
      <c r="J263" s="14" t="str">
        <f aca="false">IF(OR(I263="",F263=""),"",F263-I263)</f>
        <v/>
      </c>
      <c r="K263" s="17" t="str">
        <f aca="false">IF(OR(J263="",N(I263)=0),"",J263/I263)</f>
        <v/>
      </c>
      <c r="L263" s="14" t="str">
        <f aca="false">IF(J263="","",ROUND(J263*N(E263),2))</f>
        <v/>
      </c>
      <c r="M263" s="18" t="str">
        <f aca="false">IF(N263="","",IF(I263="","Prix inconnu",IF(K263&gt;'Mode d''emploi'!$B$24,"À réclamer",IF(K263&lt;-'Mode d''emploi'!$B$24,"Moins cher","OK"))))</f>
        <v/>
      </c>
      <c r="N263" s="16" t="str">
        <f aca="false">IF(D263="","",TRIM(C263)&amp;"|"&amp;TRIM(D263))</f>
        <v/>
      </c>
    </row>
    <row r="264" customFormat="false" ht="15" hidden="false" customHeight="false" outlineLevel="0" collapsed="false">
      <c r="A264" s="15"/>
      <c r="B264" s="12"/>
      <c r="C264" s="12"/>
      <c r="D264" s="12"/>
      <c r="E264" s="12"/>
      <c r="F264" s="13"/>
      <c r="G264" s="12"/>
      <c r="H264" s="16" t="str">
        <f aca="false">IF(N264="","",IFERROR(INDEX('Prix négociés'!$C$5:$C$204,MATCH(N264,'Prix négociés'!$J$5:$J$204,0)),"Référence inconnue"))</f>
        <v/>
      </c>
      <c r="I264" s="14" t="str">
        <f aca="false">IF(N264="","",IFERROR(INDEX('Prix négociés'!$G$5:$G$204,MATCH(N264,'Prix négociés'!$J$5:$J$204,0)),""))</f>
        <v/>
      </c>
      <c r="J264" s="14" t="str">
        <f aca="false">IF(OR(I264="",F264=""),"",F264-I264)</f>
        <v/>
      </c>
      <c r="K264" s="17" t="str">
        <f aca="false">IF(OR(J264="",N(I264)=0),"",J264/I264)</f>
        <v/>
      </c>
      <c r="L264" s="14" t="str">
        <f aca="false">IF(J264="","",ROUND(J264*N(E264),2))</f>
        <v/>
      </c>
      <c r="M264" s="18" t="str">
        <f aca="false">IF(N264="","",IF(I264="","Prix inconnu",IF(K264&gt;'Mode d''emploi'!$B$24,"À réclamer",IF(K264&lt;-'Mode d''emploi'!$B$24,"Moins cher","OK"))))</f>
        <v/>
      </c>
      <c r="N264" s="16" t="str">
        <f aca="false">IF(D264="","",TRIM(C264)&amp;"|"&amp;TRIM(D264))</f>
        <v/>
      </c>
    </row>
    <row r="265" customFormat="false" ht="15" hidden="false" customHeight="false" outlineLevel="0" collapsed="false">
      <c r="A265" s="15"/>
      <c r="B265" s="12"/>
      <c r="C265" s="12"/>
      <c r="D265" s="12"/>
      <c r="E265" s="12"/>
      <c r="F265" s="13"/>
      <c r="G265" s="12"/>
      <c r="H265" s="16" t="str">
        <f aca="false">IF(N265="","",IFERROR(INDEX('Prix négociés'!$C$5:$C$204,MATCH(N265,'Prix négociés'!$J$5:$J$204,0)),"Référence inconnue"))</f>
        <v/>
      </c>
      <c r="I265" s="14" t="str">
        <f aca="false">IF(N265="","",IFERROR(INDEX('Prix négociés'!$G$5:$G$204,MATCH(N265,'Prix négociés'!$J$5:$J$204,0)),""))</f>
        <v/>
      </c>
      <c r="J265" s="14" t="str">
        <f aca="false">IF(OR(I265="",F265=""),"",F265-I265)</f>
        <v/>
      </c>
      <c r="K265" s="17" t="str">
        <f aca="false">IF(OR(J265="",N(I265)=0),"",J265/I265)</f>
        <v/>
      </c>
      <c r="L265" s="14" t="str">
        <f aca="false">IF(J265="","",ROUND(J265*N(E265),2))</f>
        <v/>
      </c>
      <c r="M265" s="18" t="str">
        <f aca="false">IF(N265="","",IF(I265="","Prix inconnu",IF(K265&gt;'Mode d''emploi'!$B$24,"À réclamer",IF(K265&lt;-'Mode d''emploi'!$B$24,"Moins cher","OK"))))</f>
        <v/>
      </c>
      <c r="N265" s="16" t="str">
        <f aca="false">IF(D265="","",TRIM(C265)&amp;"|"&amp;TRIM(D265))</f>
        <v/>
      </c>
    </row>
    <row r="266" customFormat="false" ht="15" hidden="false" customHeight="false" outlineLevel="0" collapsed="false">
      <c r="A266" s="15"/>
      <c r="B266" s="12"/>
      <c r="C266" s="12"/>
      <c r="D266" s="12"/>
      <c r="E266" s="12"/>
      <c r="F266" s="13"/>
      <c r="G266" s="12"/>
      <c r="H266" s="16" t="str">
        <f aca="false">IF(N266="","",IFERROR(INDEX('Prix négociés'!$C$5:$C$204,MATCH(N266,'Prix négociés'!$J$5:$J$204,0)),"Référence inconnue"))</f>
        <v/>
      </c>
      <c r="I266" s="14" t="str">
        <f aca="false">IF(N266="","",IFERROR(INDEX('Prix négociés'!$G$5:$G$204,MATCH(N266,'Prix négociés'!$J$5:$J$204,0)),""))</f>
        <v/>
      </c>
      <c r="J266" s="14" t="str">
        <f aca="false">IF(OR(I266="",F266=""),"",F266-I266)</f>
        <v/>
      </c>
      <c r="K266" s="17" t="str">
        <f aca="false">IF(OR(J266="",N(I266)=0),"",J266/I266)</f>
        <v/>
      </c>
      <c r="L266" s="14" t="str">
        <f aca="false">IF(J266="","",ROUND(J266*N(E266),2))</f>
        <v/>
      </c>
      <c r="M266" s="18" t="str">
        <f aca="false">IF(N266="","",IF(I266="","Prix inconnu",IF(K266&gt;'Mode d''emploi'!$B$24,"À réclamer",IF(K266&lt;-'Mode d''emploi'!$B$24,"Moins cher","OK"))))</f>
        <v/>
      </c>
      <c r="N266" s="16" t="str">
        <f aca="false">IF(D266="","",TRIM(C266)&amp;"|"&amp;TRIM(D266))</f>
        <v/>
      </c>
    </row>
    <row r="267" customFormat="false" ht="15" hidden="false" customHeight="false" outlineLevel="0" collapsed="false">
      <c r="A267" s="15"/>
      <c r="B267" s="12"/>
      <c r="C267" s="12"/>
      <c r="D267" s="12"/>
      <c r="E267" s="12"/>
      <c r="F267" s="13"/>
      <c r="G267" s="12"/>
      <c r="H267" s="16" t="str">
        <f aca="false">IF(N267="","",IFERROR(INDEX('Prix négociés'!$C$5:$C$204,MATCH(N267,'Prix négociés'!$J$5:$J$204,0)),"Référence inconnue"))</f>
        <v/>
      </c>
      <c r="I267" s="14" t="str">
        <f aca="false">IF(N267="","",IFERROR(INDEX('Prix négociés'!$G$5:$G$204,MATCH(N267,'Prix négociés'!$J$5:$J$204,0)),""))</f>
        <v/>
      </c>
      <c r="J267" s="14" t="str">
        <f aca="false">IF(OR(I267="",F267=""),"",F267-I267)</f>
        <v/>
      </c>
      <c r="K267" s="17" t="str">
        <f aca="false">IF(OR(J267="",N(I267)=0),"",J267/I267)</f>
        <v/>
      </c>
      <c r="L267" s="14" t="str">
        <f aca="false">IF(J267="","",ROUND(J267*N(E267),2))</f>
        <v/>
      </c>
      <c r="M267" s="18" t="str">
        <f aca="false">IF(N267="","",IF(I267="","Prix inconnu",IF(K267&gt;'Mode d''emploi'!$B$24,"À réclamer",IF(K267&lt;-'Mode d''emploi'!$B$24,"Moins cher","OK"))))</f>
        <v/>
      </c>
      <c r="N267" s="16" t="str">
        <f aca="false">IF(D267="","",TRIM(C267)&amp;"|"&amp;TRIM(D267))</f>
        <v/>
      </c>
    </row>
    <row r="268" customFormat="false" ht="15" hidden="false" customHeight="false" outlineLevel="0" collapsed="false">
      <c r="A268" s="15"/>
      <c r="B268" s="12"/>
      <c r="C268" s="12"/>
      <c r="D268" s="12"/>
      <c r="E268" s="12"/>
      <c r="F268" s="13"/>
      <c r="G268" s="12"/>
      <c r="H268" s="16" t="str">
        <f aca="false">IF(N268="","",IFERROR(INDEX('Prix négociés'!$C$5:$C$204,MATCH(N268,'Prix négociés'!$J$5:$J$204,0)),"Référence inconnue"))</f>
        <v/>
      </c>
      <c r="I268" s="14" t="str">
        <f aca="false">IF(N268="","",IFERROR(INDEX('Prix négociés'!$G$5:$G$204,MATCH(N268,'Prix négociés'!$J$5:$J$204,0)),""))</f>
        <v/>
      </c>
      <c r="J268" s="14" t="str">
        <f aca="false">IF(OR(I268="",F268=""),"",F268-I268)</f>
        <v/>
      </c>
      <c r="K268" s="17" t="str">
        <f aca="false">IF(OR(J268="",N(I268)=0),"",J268/I268)</f>
        <v/>
      </c>
      <c r="L268" s="14" t="str">
        <f aca="false">IF(J268="","",ROUND(J268*N(E268),2))</f>
        <v/>
      </c>
      <c r="M268" s="18" t="str">
        <f aca="false">IF(N268="","",IF(I268="","Prix inconnu",IF(K268&gt;'Mode d''emploi'!$B$24,"À réclamer",IF(K268&lt;-'Mode d''emploi'!$B$24,"Moins cher","OK"))))</f>
        <v/>
      </c>
      <c r="N268" s="16" t="str">
        <f aca="false">IF(D268="","",TRIM(C268)&amp;"|"&amp;TRIM(D268))</f>
        <v/>
      </c>
    </row>
    <row r="269" customFormat="false" ht="15" hidden="false" customHeight="false" outlineLevel="0" collapsed="false">
      <c r="A269" s="15"/>
      <c r="B269" s="12"/>
      <c r="C269" s="12"/>
      <c r="D269" s="12"/>
      <c r="E269" s="12"/>
      <c r="F269" s="13"/>
      <c r="G269" s="12"/>
      <c r="H269" s="16" t="str">
        <f aca="false">IF(N269="","",IFERROR(INDEX('Prix négociés'!$C$5:$C$204,MATCH(N269,'Prix négociés'!$J$5:$J$204,0)),"Référence inconnue"))</f>
        <v/>
      </c>
      <c r="I269" s="14" t="str">
        <f aca="false">IF(N269="","",IFERROR(INDEX('Prix négociés'!$G$5:$G$204,MATCH(N269,'Prix négociés'!$J$5:$J$204,0)),""))</f>
        <v/>
      </c>
      <c r="J269" s="14" t="str">
        <f aca="false">IF(OR(I269="",F269=""),"",F269-I269)</f>
        <v/>
      </c>
      <c r="K269" s="17" t="str">
        <f aca="false">IF(OR(J269="",N(I269)=0),"",J269/I269)</f>
        <v/>
      </c>
      <c r="L269" s="14" t="str">
        <f aca="false">IF(J269="","",ROUND(J269*N(E269),2))</f>
        <v/>
      </c>
      <c r="M269" s="18" t="str">
        <f aca="false">IF(N269="","",IF(I269="","Prix inconnu",IF(K269&gt;'Mode d''emploi'!$B$24,"À réclamer",IF(K269&lt;-'Mode d''emploi'!$B$24,"Moins cher","OK"))))</f>
        <v/>
      </c>
      <c r="N269" s="16" t="str">
        <f aca="false">IF(D269="","",TRIM(C269)&amp;"|"&amp;TRIM(D269))</f>
        <v/>
      </c>
    </row>
    <row r="270" customFormat="false" ht="15" hidden="false" customHeight="false" outlineLevel="0" collapsed="false">
      <c r="A270" s="15"/>
      <c r="B270" s="12"/>
      <c r="C270" s="12"/>
      <c r="D270" s="12"/>
      <c r="E270" s="12"/>
      <c r="F270" s="13"/>
      <c r="G270" s="12"/>
      <c r="H270" s="16" t="str">
        <f aca="false">IF(N270="","",IFERROR(INDEX('Prix négociés'!$C$5:$C$204,MATCH(N270,'Prix négociés'!$J$5:$J$204,0)),"Référence inconnue"))</f>
        <v/>
      </c>
      <c r="I270" s="14" t="str">
        <f aca="false">IF(N270="","",IFERROR(INDEX('Prix négociés'!$G$5:$G$204,MATCH(N270,'Prix négociés'!$J$5:$J$204,0)),""))</f>
        <v/>
      </c>
      <c r="J270" s="14" t="str">
        <f aca="false">IF(OR(I270="",F270=""),"",F270-I270)</f>
        <v/>
      </c>
      <c r="K270" s="17" t="str">
        <f aca="false">IF(OR(J270="",N(I270)=0),"",J270/I270)</f>
        <v/>
      </c>
      <c r="L270" s="14" t="str">
        <f aca="false">IF(J270="","",ROUND(J270*N(E270),2))</f>
        <v/>
      </c>
      <c r="M270" s="18" t="str">
        <f aca="false">IF(N270="","",IF(I270="","Prix inconnu",IF(K270&gt;'Mode d''emploi'!$B$24,"À réclamer",IF(K270&lt;-'Mode d''emploi'!$B$24,"Moins cher","OK"))))</f>
        <v/>
      </c>
      <c r="N270" s="16" t="str">
        <f aca="false">IF(D270="","",TRIM(C270)&amp;"|"&amp;TRIM(D270))</f>
        <v/>
      </c>
    </row>
    <row r="271" customFormat="false" ht="15" hidden="false" customHeight="false" outlineLevel="0" collapsed="false">
      <c r="A271" s="15"/>
      <c r="B271" s="12"/>
      <c r="C271" s="12"/>
      <c r="D271" s="12"/>
      <c r="E271" s="12"/>
      <c r="F271" s="13"/>
      <c r="G271" s="12"/>
      <c r="H271" s="16" t="str">
        <f aca="false">IF(N271="","",IFERROR(INDEX('Prix négociés'!$C$5:$C$204,MATCH(N271,'Prix négociés'!$J$5:$J$204,0)),"Référence inconnue"))</f>
        <v/>
      </c>
      <c r="I271" s="14" t="str">
        <f aca="false">IF(N271="","",IFERROR(INDEX('Prix négociés'!$G$5:$G$204,MATCH(N271,'Prix négociés'!$J$5:$J$204,0)),""))</f>
        <v/>
      </c>
      <c r="J271" s="14" t="str">
        <f aca="false">IF(OR(I271="",F271=""),"",F271-I271)</f>
        <v/>
      </c>
      <c r="K271" s="17" t="str">
        <f aca="false">IF(OR(J271="",N(I271)=0),"",J271/I271)</f>
        <v/>
      </c>
      <c r="L271" s="14" t="str">
        <f aca="false">IF(J271="","",ROUND(J271*N(E271),2))</f>
        <v/>
      </c>
      <c r="M271" s="18" t="str">
        <f aca="false">IF(N271="","",IF(I271="","Prix inconnu",IF(K271&gt;'Mode d''emploi'!$B$24,"À réclamer",IF(K271&lt;-'Mode d''emploi'!$B$24,"Moins cher","OK"))))</f>
        <v/>
      </c>
      <c r="N271" s="16" t="str">
        <f aca="false">IF(D271="","",TRIM(C271)&amp;"|"&amp;TRIM(D271))</f>
        <v/>
      </c>
    </row>
    <row r="272" customFormat="false" ht="15" hidden="false" customHeight="false" outlineLevel="0" collapsed="false">
      <c r="A272" s="15"/>
      <c r="B272" s="12"/>
      <c r="C272" s="12"/>
      <c r="D272" s="12"/>
      <c r="E272" s="12"/>
      <c r="F272" s="13"/>
      <c r="G272" s="12"/>
      <c r="H272" s="16" t="str">
        <f aca="false">IF(N272="","",IFERROR(INDEX('Prix négociés'!$C$5:$C$204,MATCH(N272,'Prix négociés'!$J$5:$J$204,0)),"Référence inconnue"))</f>
        <v/>
      </c>
      <c r="I272" s="14" t="str">
        <f aca="false">IF(N272="","",IFERROR(INDEX('Prix négociés'!$G$5:$G$204,MATCH(N272,'Prix négociés'!$J$5:$J$204,0)),""))</f>
        <v/>
      </c>
      <c r="J272" s="14" t="str">
        <f aca="false">IF(OR(I272="",F272=""),"",F272-I272)</f>
        <v/>
      </c>
      <c r="K272" s="17" t="str">
        <f aca="false">IF(OR(J272="",N(I272)=0),"",J272/I272)</f>
        <v/>
      </c>
      <c r="L272" s="14" t="str">
        <f aca="false">IF(J272="","",ROUND(J272*N(E272),2))</f>
        <v/>
      </c>
      <c r="M272" s="18" t="str">
        <f aca="false">IF(N272="","",IF(I272="","Prix inconnu",IF(K272&gt;'Mode d''emploi'!$B$24,"À réclamer",IF(K272&lt;-'Mode d''emploi'!$B$24,"Moins cher","OK"))))</f>
        <v/>
      </c>
      <c r="N272" s="16" t="str">
        <f aca="false">IF(D272="","",TRIM(C272)&amp;"|"&amp;TRIM(D272))</f>
        <v/>
      </c>
    </row>
    <row r="273" customFormat="false" ht="15" hidden="false" customHeight="false" outlineLevel="0" collapsed="false">
      <c r="A273" s="15"/>
      <c r="B273" s="12"/>
      <c r="C273" s="12"/>
      <c r="D273" s="12"/>
      <c r="E273" s="12"/>
      <c r="F273" s="13"/>
      <c r="G273" s="12"/>
      <c r="H273" s="16" t="str">
        <f aca="false">IF(N273="","",IFERROR(INDEX('Prix négociés'!$C$5:$C$204,MATCH(N273,'Prix négociés'!$J$5:$J$204,0)),"Référence inconnue"))</f>
        <v/>
      </c>
      <c r="I273" s="14" t="str">
        <f aca="false">IF(N273="","",IFERROR(INDEX('Prix négociés'!$G$5:$G$204,MATCH(N273,'Prix négociés'!$J$5:$J$204,0)),""))</f>
        <v/>
      </c>
      <c r="J273" s="14" t="str">
        <f aca="false">IF(OR(I273="",F273=""),"",F273-I273)</f>
        <v/>
      </c>
      <c r="K273" s="17" t="str">
        <f aca="false">IF(OR(J273="",N(I273)=0),"",J273/I273)</f>
        <v/>
      </c>
      <c r="L273" s="14" t="str">
        <f aca="false">IF(J273="","",ROUND(J273*N(E273),2))</f>
        <v/>
      </c>
      <c r="M273" s="18" t="str">
        <f aca="false">IF(N273="","",IF(I273="","Prix inconnu",IF(K273&gt;'Mode d''emploi'!$B$24,"À réclamer",IF(K273&lt;-'Mode d''emploi'!$B$24,"Moins cher","OK"))))</f>
        <v/>
      </c>
      <c r="N273" s="16" t="str">
        <f aca="false">IF(D273="","",TRIM(C273)&amp;"|"&amp;TRIM(D273))</f>
        <v/>
      </c>
    </row>
    <row r="274" customFormat="false" ht="15" hidden="false" customHeight="false" outlineLevel="0" collapsed="false">
      <c r="A274" s="15"/>
      <c r="B274" s="12"/>
      <c r="C274" s="12"/>
      <c r="D274" s="12"/>
      <c r="E274" s="12"/>
      <c r="F274" s="13"/>
      <c r="G274" s="12"/>
      <c r="H274" s="16" t="str">
        <f aca="false">IF(N274="","",IFERROR(INDEX('Prix négociés'!$C$5:$C$204,MATCH(N274,'Prix négociés'!$J$5:$J$204,0)),"Référence inconnue"))</f>
        <v/>
      </c>
      <c r="I274" s="14" t="str">
        <f aca="false">IF(N274="","",IFERROR(INDEX('Prix négociés'!$G$5:$G$204,MATCH(N274,'Prix négociés'!$J$5:$J$204,0)),""))</f>
        <v/>
      </c>
      <c r="J274" s="14" t="str">
        <f aca="false">IF(OR(I274="",F274=""),"",F274-I274)</f>
        <v/>
      </c>
      <c r="K274" s="17" t="str">
        <f aca="false">IF(OR(J274="",N(I274)=0),"",J274/I274)</f>
        <v/>
      </c>
      <c r="L274" s="14" t="str">
        <f aca="false">IF(J274="","",ROUND(J274*N(E274),2))</f>
        <v/>
      </c>
      <c r="M274" s="18" t="str">
        <f aca="false">IF(N274="","",IF(I274="","Prix inconnu",IF(K274&gt;'Mode d''emploi'!$B$24,"À réclamer",IF(K274&lt;-'Mode d''emploi'!$B$24,"Moins cher","OK"))))</f>
        <v/>
      </c>
      <c r="N274" s="16" t="str">
        <f aca="false">IF(D274="","",TRIM(C274)&amp;"|"&amp;TRIM(D274))</f>
        <v/>
      </c>
    </row>
    <row r="275" customFormat="false" ht="15" hidden="false" customHeight="false" outlineLevel="0" collapsed="false">
      <c r="A275" s="15"/>
      <c r="B275" s="12"/>
      <c r="C275" s="12"/>
      <c r="D275" s="12"/>
      <c r="E275" s="12"/>
      <c r="F275" s="13"/>
      <c r="G275" s="12"/>
      <c r="H275" s="16" t="str">
        <f aca="false">IF(N275="","",IFERROR(INDEX('Prix négociés'!$C$5:$C$204,MATCH(N275,'Prix négociés'!$J$5:$J$204,0)),"Référence inconnue"))</f>
        <v/>
      </c>
      <c r="I275" s="14" t="str">
        <f aca="false">IF(N275="","",IFERROR(INDEX('Prix négociés'!$G$5:$G$204,MATCH(N275,'Prix négociés'!$J$5:$J$204,0)),""))</f>
        <v/>
      </c>
      <c r="J275" s="14" t="str">
        <f aca="false">IF(OR(I275="",F275=""),"",F275-I275)</f>
        <v/>
      </c>
      <c r="K275" s="17" t="str">
        <f aca="false">IF(OR(J275="",N(I275)=0),"",J275/I275)</f>
        <v/>
      </c>
      <c r="L275" s="14" t="str">
        <f aca="false">IF(J275="","",ROUND(J275*N(E275),2))</f>
        <v/>
      </c>
      <c r="M275" s="18" t="str">
        <f aca="false">IF(N275="","",IF(I275="","Prix inconnu",IF(K275&gt;'Mode d''emploi'!$B$24,"À réclamer",IF(K275&lt;-'Mode d''emploi'!$B$24,"Moins cher","OK"))))</f>
        <v/>
      </c>
      <c r="N275" s="16" t="str">
        <f aca="false">IF(D275="","",TRIM(C275)&amp;"|"&amp;TRIM(D275))</f>
        <v/>
      </c>
    </row>
    <row r="276" customFormat="false" ht="15" hidden="false" customHeight="false" outlineLevel="0" collapsed="false">
      <c r="A276" s="15"/>
      <c r="B276" s="12"/>
      <c r="C276" s="12"/>
      <c r="D276" s="12"/>
      <c r="E276" s="12"/>
      <c r="F276" s="13"/>
      <c r="G276" s="12"/>
      <c r="H276" s="16" t="str">
        <f aca="false">IF(N276="","",IFERROR(INDEX('Prix négociés'!$C$5:$C$204,MATCH(N276,'Prix négociés'!$J$5:$J$204,0)),"Référence inconnue"))</f>
        <v/>
      </c>
      <c r="I276" s="14" t="str">
        <f aca="false">IF(N276="","",IFERROR(INDEX('Prix négociés'!$G$5:$G$204,MATCH(N276,'Prix négociés'!$J$5:$J$204,0)),""))</f>
        <v/>
      </c>
      <c r="J276" s="14" t="str">
        <f aca="false">IF(OR(I276="",F276=""),"",F276-I276)</f>
        <v/>
      </c>
      <c r="K276" s="17" t="str">
        <f aca="false">IF(OR(J276="",N(I276)=0),"",J276/I276)</f>
        <v/>
      </c>
      <c r="L276" s="14" t="str">
        <f aca="false">IF(J276="","",ROUND(J276*N(E276),2))</f>
        <v/>
      </c>
      <c r="M276" s="18" t="str">
        <f aca="false">IF(N276="","",IF(I276="","Prix inconnu",IF(K276&gt;'Mode d''emploi'!$B$24,"À réclamer",IF(K276&lt;-'Mode d''emploi'!$B$24,"Moins cher","OK"))))</f>
        <v/>
      </c>
      <c r="N276" s="16" t="str">
        <f aca="false">IF(D276="","",TRIM(C276)&amp;"|"&amp;TRIM(D276))</f>
        <v/>
      </c>
    </row>
    <row r="277" customFormat="false" ht="15" hidden="false" customHeight="false" outlineLevel="0" collapsed="false">
      <c r="A277" s="15"/>
      <c r="B277" s="12"/>
      <c r="C277" s="12"/>
      <c r="D277" s="12"/>
      <c r="E277" s="12"/>
      <c r="F277" s="13"/>
      <c r="G277" s="12"/>
      <c r="H277" s="16" t="str">
        <f aca="false">IF(N277="","",IFERROR(INDEX('Prix négociés'!$C$5:$C$204,MATCH(N277,'Prix négociés'!$J$5:$J$204,0)),"Référence inconnue"))</f>
        <v/>
      </c>
      <c r="I277" s="14" t="str">
        <f aca="false">IF(N277="","",IFERROR(INDEX('Prix négociés'!$G$5:$G$204,MATCH(N277,'Prix négociés'!$J$5:$J$204,0)),""))</f>
        <v/>
      </c>
      <c r="J277" s="14" t="str">
        <f aca="false">IF(OR(I277="",F277=""),"",F277-I277)</f>
        <v/>
      </c>
      <c r="K277" s="17" t="str">
        <f aca="false">IF(OR(J277="",N(I277)=0),"",J277/I277)</f>
        <v/>
      </c>
      <c r="L277" s="14" t="str">
        <f aca="false">IF(J277="","",ROUND(J277*N(E277),2))</f>
        <v/>
      </c>
      <c r="M277" s="18" t="str">
        <f aca="false">IF(N277="","",IF(I277="","Prix inconnu",IF(K277&gt;'Mode d''emploi'!$B$24,"À réclamer",IF(K277&lt;-'Mode d''emploi'!$B$24,"Moins cher","OK"))))</f>
        <v/>
      </c>
      <c r="N277" s="16" t="str">
        <f aca="false">IF(D277="","",TRIM(C277)&amp;"|"&amp;TRIM(D277))</f>
        <v/>
      </c>
    </row>
    <row r="278" customFormat="false" ht="15" hidden="false" customHeight="false" outlineLevel="0" collapsed="false">
      <c r="A278" s="15"/>
      <c r="B278" s="12"/>
      <c r="C278" s="12"/>
      <c r="D278" s="12"/>
      <c r="E278" s="12"/>
      <c r="F278" s="13"/>
      <c r="G278" s="12"/>
      <c r="H278" s="16" t="str">
        <f aca="false">IF(N278="","",IFERROR(INDEX('Prix négociés'!$C$5:$C$204,MATCH(N278,'Prix négociés'!$J$5:$J$204,0)),"Référence inconnue"))</f>
        <v/>
      </c>
      <c r="I278" s="14" t="str">
        <f aca="false">IF(N278="","",IFERROR(INDEX('Prix négociés'!$G$5:$G$204,MATCH(N278,'Prix négociés'!$J$5:$J$204,0)),""))</f>
        <v/>
      </c>
      <c r="J278" s="14" t="str">
        <f aca="false">IF(OR(I278="",F278=""),"",F278-I278)</f>
        <v/>
      </c>
      <c r="K278" s="17" t="str">
        <f aca="false">IF(OR(J278="",N(I278)=0),"",J278/I278)</f>
        <v/>
      </c>
      <c r="L278" s="14" t="str">
        <f aca="false">IF(J278="","",ROUND(J278*N(E278),2))</f>
        <v/>
      </c>
      <c r="M278" s="18" t="str">
        <f aca="false">IF(N278="","",IF(I278="","Prix inconnu",IF(K278&gt;'Mode d''emploi'!$B$24,"À réclamer",IF(K278&lt;-'Mode d''emploi'!$B$24,"Moins cher","OK"))))</f>
        <v/>
      </c>
      <c r="N278" s="16" t="str">
        <f aca="false">IF(D278="","",TRIM(C278)&amp;"|"&amp;TRIM(D278))</f>
        <v/>
      </c>
    </row>
    <row r="279" customFormat="false" ht="15" hidden="false" customHeight="false" outlineLevel="0" collapsed="false">
      <c r="A279" s="15"/>
      <c r="B279" s="12"/>
      <c r="C279" s="12"/>
      <c r="D279" s="12"/>
      <c r="E279" s="12"/>
      <c r="F279" s="13"/>
      <c r="G279" s="12"/>
      <c r="H279" s="16" t="str">
        <f aca="false">IF(N279="","",IFERROR(INDEX('Prix négociés'!$C$5:$C$204,MATCH(N279,'Prix négociés'!$J$5:$J$204,0)),"Référence inconnue"))</f>
        <v/>
      </c>
      <c r="I279" s="14" t="str">
        <f aca="false">IF(N279="","",IFERROR(INDEX('Prix négociés'!$G$5:$G$204,MATCH(N279,'Prix négociés'!$J$5:$J$204,0)),""))</f>
        <v/>
      </c>
      <c r="J279" s="14" t="str">
        <f aca="false">IF(OR(I279="",F279=""),"",F279-I279)</f>
        <v/>
      </c>
      <c r="K279" s="17" t="str">
        <f aca="false">IF(OR(J279="",N(I279)=0),"",J279/I279)</f>
        <v/>
      </c>
      <c r="L279" s="14" t="str">
        <f aca="false">IF(J279="","",ROUND(J279*N(E279),2))</f>
        <v/>
      </c>
      <c r="M279" s="18" t="str">
        <f aca="false">IF(N279="","",IF(I279="","Prix inconnu",IF(K279&gt;'Mode d''emploi'!$B$24,"À réclamer",IF(K279&lt;-'Mode d''emploi'!$B$24,"Moins cher","OK"))))</f>
        <v/>
      </c>
      <c r="N279" s="16" t="str">
        <f aca="false">IF(D279="","",TRIM(C279)&amp;"|"&amp;TRIM(D279))</f>
        <v/>
      </c>
    </row>
    <row r="280" customFormat="false" ht="15" hidden="false" customHeight="false" outlineLevel="0" collapsed="false">
      <c r="A280" s="15"/>
      <c r="B280" s="12"/>
      <c r="C280" s="12"/>
      <c r="D280" s="12"/>
      <c r="E280" s="12"/>
      <c r="F280" s="13"/>
      <c r="G280" s="12"/>
      <c r="H280" s="16" t="str">
        <f aca="false">IF(N280="","",IFERROR(INDEX('Prix négociés'!$C$5:$C$204,MATCH(N280,'Prix négociés'!$J$5:$J$204,0)),"Référence inconnue"))</f>
        <v/>
      </c>
      <c r="I280" s="14" t="str">
        <f aca="false">IF(N280="","",IFERROR(INDEX('Prix négociés'!$G$5:$G$204,MATCH(N280,'Prix négociés'!$J$5:$J$204,0)),""))</f>
        <v/>
      </c>
      <c r="J280" s="14" t="str">
        <f aca="false">IF(OR(I280="",F280=""),"",F280-I280)</f>
        <v/>
      </c>
      <c r="K280" s="17" t="str">
        <f aca="false">IF(OR(J280="",N(I280)=0),"",J280/I280)</f>
        <v/>
      </c>
      <c r="L280" s="14" t="str">
        <f aca="false">IF(J280="","",ROUND(J280*N(E280),2))</f>
        <v/>
      </c>
      <c r="M280" s="18" t="str">
        <f aca="false">IF(N280="","",IF(I280="","Prix inconnu",IF(K280&gt;'Mode d''emploi'!$B$24,"À réclamer",IF(K280&lt;-'Mode d''emploi'!$B$24,"Moins cher","OK"))))</f>
        <v/>
      </c>
      <c r="N280" s="16" t="str">
        <f aca="false">IF(D280="","",TRIM(C280)&amp;"|"&amp;TRIM(D280))</f>
        <v/>
      </c>
    </row>
    <row r="281" customFormat="false" ht="15" hidden="false" customHeight="false" outlineLevel="0" collapsed="false">
      <c r="A281" s="15"/>
      <c r="B281" s="12"/>
      <c r="C281" s="12"/>
      <c r="D281" s="12"/>
      <c r="E281" s="12"/>
      <c r="F281" s="13"/>
      <c r="G281" s="12"/>
      <c r="H281" s="16" t="str">
        <f aca="false">IF(N281="","",IFERROR(INDEX('Prix négociés'!$C$5:$C$204,MATCH(N281,'Prix négociés'!$J$5:$J$204,0)),"Référence inconnue"))</f>
        <v/>
      </c>
      <c r="I281" s="14" t="str">
        <f aca="false">IF(N281="","",IFERROR(INDEX('Prix négociés'!$G$5:$G$204,MATCH(N281,'Prix négociés'!$J$5:$J$204,0)),""))</f>
        <v/>
      </c>
      <c r="J281" s="14" t="str">
        <f aca="false">IF(OR(I281="",F281=""),"",F281-I281)</f>
        <v/>
      </c>
      <c r="K281" s="17" t="str">
        <f aca="false">IF(OR(J281="",N(I281)=0),"",J281/I281)</f>
        <v/>
      </c>
      <c r="L281" s="14" t="str">
        <f aca="false">IF(J281="","",ROUND(J281*N(E281),2))</f>
        <v/>
      </c>
      <c r="M281" s="18" t="str">
        <f aca="false">IF(N281="","",IF(I281="","Prix inconnu",IF(K281&gt;'Mode d''emploi'!$B$24,"À réclamer",IF(K281&lt;-'Mode d''emploi'!$B$24,"Moins cher","OK"))))</f>
        <v/>
      </c>
      <c r="N281" s="16" t="str">
        <f aca="false">IF(D281="","",TRIM(C281)&amp;"|"&amp;TRIM(D281))</f>
        <v/>
      </c>
    </row>
    <row r="282" customFormat="false" ht="15" hidden="false" customHeight="false" outlineLevel="0" collapsed="false">
      <c r="A282" s="15"/>
      <c r="B282" s="12"/>
      <c r="C282" s="12"/>
      <c r="D282" s="12"/>
      <c r="E282" s="12"/>
      <c r="F282" s="13"/>
      <c r="G282" s="12"/>
      <c r="H282" s="16" t="str">
        <f aca="false">IF(N282="","",IFERROR(INDEX('Prix négociés'!$C$5:$C$204,MATCH(N282,'Prix négociés'!$J$5:$J$204,0)),"Référence inconnue"))</f>
        <v/>
      </c>
      <c r="I282" s="14" t="str">
        <f aca="false">IF(N282="","",IFERROR(INDEX('Prix négociés'!$G$5:$G$204,MATCH(N282,'Prix négociés'!$J$5:$J$204,0)),""))</f>
        <v/>
      </c>
      <c r="J282" s="14" t="str">
        <f aca="false">IF(OR(I282="",F282=""),"",F282-I282)</f>
        <v/>
      </c>
      <c r="K282" s="17" t="str">
        <f aca="false">IF(OR(J282="",N(I282)=0),"",J282/I282)</f>
        <v/>
      </c>
      <c r="L282" s="14" t="str">
        <f aca="false">IF(J282="","",ROUND(J282*N(E282),2))</f>
        <v/>
      </c>
      <c r="M282" s="18" t="str">
        <f aca="false">IF(N282="","",IF(I282="","Prix inconnu",IF(K282&gt;'Mode d''emploi'!$B$24,"À réclamer",IF(K282&lt;-'Mode d''emploi'!$B$24,"Moins cher","OK"))))</f>
        <v/>
      </c>
      <c r="N282" s="16" t="str">
        <f aca="false">IF(D282="","",TRIM(C282)&amp;"|"&amp;TRIM(D282))</f>
        <v/>
      </c>
    </row>
    <row r="283" customFormat="false" ht="15" hidden="false" customHeight="false" outlineLevel="0" collapsed="false">
      <c r="A283" s="15"/>
      <c r="B283" s="12"/>
      <c r="C283" s="12"/>
      <c r="D283" s="12"/>
      <c r="E283" s="12"/>
      <c r="F283" s="13"/>
      <c r="G283" s="12"/>
      <c r="H283" s="16" t="str">
        <f aca="false">IF(N283="","",IFERROR(INDEX('Prix négociés'!$C$5:$C$204,MATCH(N283,'Prix négociés'!$J$5:$J$204,0)),"Référence inconnue"))</f>
        <v/>
      </c>
      <c r="I283" s="14" t="str">
        <f aca="false">IF(N283="","",IFERROR(INDEX('Prix négociés'!$G$5:$G$204,MATCH(N283,'Prix négociés'!$J$5:$J$204,0)),""))</f>
        <v/>
      </c>
      <c r="J283" s="14" t="str">
        <f aca="false">IF(OR(I283="",F283=""),"",F283-I283)</f>
        <v/>
      </c>
      <c r="K283" s="17" t="str">
        <f aca="false">IF(OR(J283="",N(I283)=0),"",J283/I283)</f>
        <v/>
      </c>
      <c r="L283" s="14" t="str">
        <f aca="false">IF(J283="","",ROUND(J283*N(E283),2))</f>
        <v/>
      </c>
      <c r="M283" s="18" t="str">
        <f aca="false">IF(N283="","",IF(I283="","Prix inconnu",IF(K283&gt;'Mode d''emploi'!$B$24,"À réclamer",IF(K283&lt;-'Mode d''emploi'!$B$24,"Moins cher","OK"))))</f>
        <v/>
      </c>
      <c r="N283" s="16" t="str">
        <f aca="false">IF(D283="","",TRIM(C283)&amp;"|"&amp;TRIM(D283))</f>
        <v/>
      </c>
    </row>
    <row r="284" customFormat="false" ht="15" hidden="false" customHeight="false" outlineLevel="0" collapsed="false">
      <c r="A284" s="15"/>
      <c r="B284" s="12"/>
      <c r="C284" s="12"/>
      <c r="D284" s="12"/>
      <c r="E284" s="12"/>
      <c r="F284" s="13"/>
      <c r="G284" s="12"/>
      <c r="H284" s="16" t="str">
        <f aca="false">IF(N284="","",IFERROR(INDEX('Prix négociés'!$C$5:$C$204,MATCH(N284,'Prix négociés'!$J$5:$J$204,0)),"Référence inconnue"))</f>
        <v/>
      </c>
      <c r="I284" s="14" t="str">
        <f aca="false">IF(N284="","",IFERROR(INDEX('Prix négociés'!$G$5:$G$204,MATCH(N284,'Prix négociés'!$J$5:$J$204,0)),""))</f>
        <v/>
      </c>
      <c r="J284" s="14" t="str">
        <f aca="false">IF(OR(I284="",F284=""),"",F284-I284)</f>
        <v/>
      </c>
      <c r="K284" s="17" t="str">
        <f aca="false">IF(OR(J284="",N(I284)=0),"",J284/I284)</f>
        <v/>
      </c>
      <c r="L284" s="14" t="str">
        <f aca="false">IF(J284="","",ROUND(J284*N(E284),2))</f>
        <v/>
      </c>
      <c r="M284" s="18" t="str">
        <f aca="false">IF(N284="","",IF(I284="","Prix inconnu",IF(K284&gt;'Mode d''emploi'!$B$24,"À réclamer",IF(K284&lt;-'Mode d''emploi'!$B$24,"Moins cher","OK"))))</f>
        <v/>
      </c>
      <c r="N284" s="16" t="str">
        <f aca="false">IF(D284="","",TRIM(C284)&amp;"|"&amp;TRIM(D284))</f>
        <v/>
      </c>
    </row>
    <row r="285" customFormat="false" ht="15" hidden="false" customHeight="false" outlineLevel="0" collapsed="false">
      <c r="A285" s="15"/>
      <c r="B285" s="12"/>
      <c r="C285" s="12"/>
      <c r="D285" s="12"/>
      <c r="E285" s="12"/>
      <c r="F285" s="13"/>
      <c r="G285" s="12"/>
      <c r="H285" s="16" t="str">
        <f aca="false">IF(N285="","",IFERROR(INDEX('Prix négociés'!$C$5:$C$204,MATCH(N285,'Prix négociés'!$J$5:$J$204,0)),"Référence inconnue"))</f>
        <v/>
      </c>
      <c r="I285" s="14" t="str">
        <f aca="false">IF(N285="","",IFERROR(INDEX('Prix négociés'!$G$5:$G$204,MATCH(N285,'Prix négociés'!$J$5:$J$204,0)),""))</f>
        <v/>
      </c>
      <c r="J285" s="14" t="str">
        <f aca="false">IF(OR(I285="",F285=""),"",F285-I285)</f>
        <v/>
      </c>
      <c r="K285" s="17" t="str">
        <f aca="false">IF(OR(J285="",N(I285)=0),"",J285/I285)</f>
        <v/>
      </c>
      <c r="L285" s="14" t="str">
        <f aca="false">IF(J285="","",ROUND(J285*N(E285),2))</f>
        <v/>
      </c>
      <c r="M285" s="18" t="str">
        <f aca="false">IF(N285="","",IF(I285="","Prix inconnu",IF(K285&gt;'Mode d''emploi'!$B$24,"À réclamer",IF(K285&lt;-'Mode d''emploi'!$B$24,"Moins cher","OK"))))</f>
        <v/>
      </c>
      <c r="N285" s="16" t="str">
        <f aca="false">IF(D285="","",TRIM(C285)&amp;"|"&amp;TRIM(D285))</f>
        <v/>
      </c>
    </row>
    <row r="286" customFormat="false" ht="15" hidden="false" customHeight="false" outlineLevel="0" collapsed="false">
      <c r="A286" s="15"/>
      <c r="B286" s="12"/>
      <c r="C286" s="12"/>
      <c r="D286" s="12"/>
      <c r="E286" s="12"/>
      <c r="F286" s="13"/>
      <c r="G286" s="12"/>
      <c r="H286" s="16" t="str">
        <f aca="false">IF(N286="","",IFERROR(INDEX('Prix négociés'!$C$5:$C$204,MATCH(N286,'Prix négociés'!$J$5:$J$204,0)),"Référence inconnue"))</f>
        <v/>
      </c>
      <c r="I286" s="14" t="str">
        <f aca="false">IF(N286="","",IFERROR(INDEX('Prix négociés'!$G$5:$G$204,MATCH(N286,'Prix négociés'!$J$5:$J$204,0)),""))</f>
        <v/>
      </c>
      <c r="J286" s="14" t="str">
        <f aca="false">IF(OR(I286="",F286=""),"",F286-I286)</f>
        <v/>
      </c>
      <c r="K286" s="17" t="str">
        <f aca="false">IF(OR(J286="",N(I286)=0),"",J286/I286)</f>
        <v/>
      </c>
      <c r="L286" s="14" t="str">
        <f aca="false">IF(J286="","",ROUND(J286*N(E286),2))</f>
        <v/>
      </c>
      <c r="M286" s="18" t="str">
        <f aca="false">IF(N286="","",IF(I286="","Prix inconnu",IF(K286&gt;'Mode d''emploi'!$B$24,"À réclamer",IF(K286&lt;-'Mode d''emploi'!$B$24,"Moins cher","OK"))))</f>
        <v/>
      </c>
      <c r="N286" s="16" t="str">
        <f aca="false">IF(D286="","",TRIM(C286)&amp;"|"&amp;TRIM(D286))</f>
        <v/>
      </c>
    </row>
    <row r="287" customFormat="false" ht="15" hidden="false" customHeight="false" outlineLevel="0" collapsed="false">
      <c r="A287" s="15"/>
      <c r="B287" s="12"/>
      <c r="C287" s="12"/>
      <c r="D287" s="12"/>
      <c r="E287" s="12"/>
      <c r="F287" s="13"/>
      <c r="G287" s="12"/>
      <c r="H287" s="16" t="str">
        <f aca="false">IF(N287="","",IFERROR(INDEX('Prix négociés'!$C$5:$C$204,MATCH(N287,'Prix négociés'!$J$5:$J$204,0)),"Référence inconnue"))</f>
        <v/>
      </c>
      <c r="I287" s="14" t="str">
        <f aca="false">IF(N287="","",IFERROR(INDEX('Prix négociés'!$G$5:$G$204,MATCH(N287,'Prix négociés'!$J$5:$J$204,0)),""))</f>
        <v/>
      </c>
      <c r="J287" s="14" t="str">
        <f aca="false">IF(OR(I287="",F287=""),"",F287-I287)</f>
        <v/>
      </c>
      <c r="K287" s="17" t="str">
        <f aca="false">IF(OR(J287="",N(I287)=0),"",J287/I287)</f>
        <v/>
      </c>
      <c r="L287" s="14" t="str">
        <f aca="false">IF(J287="","",ROUND(J287*N(E287),2))</f>
        <v/>
      </c>
      <c r="M287" s="18" t="str">
        <f aca="false">IF(N287="","",IF(I287="","Prix inconnu",IF(K287&gt;'Mode d''emploi'!$B$24,"À réclamer",IF(K287&lt;-'Mode d''emploi'!$B$24,"Moins cher","OK"))))</f>
        <v/>
      </c>
      <c r="N287" s="16" t="str">
        <f aca="false">IF(D287="","",TRIM(C287)&amp;"|"&amp;TRIM(D287))</f>
        <v/>
      </c>
    </row>
    <row r="288" customFormat="false" ht="15" hidden="false" customHeight="false" outlineLevel="0" collapsed="false">
      <c r="A288" s="15"/>
      <c r="B288" s="12"/>
      <c r="C288" s="12"/>
      <c r="D288" s="12"/>
      <c r="E288" s="12"/>
      <c r="F288" s="13"/>
      <c r="G288" s="12"/>
      <c r="H288" s="16" t="str">
        <f aca="false">IF(N288="","",IFERROR(INDEX('Prix négociés'!$C$5:$C$204,MATCH(N288,'Prix négociés'!$J$5:$J$204,0)),"Référence inconnue"))</f>
        <v/>
      </c>
      <c r="I288" s="14" t="str">
        <f aca="false">IF(N288="","",IFERROR(INDEX('Prix négociés'!$G$5:$G$204,MATCH(N288,'Prix négociés'!$J$5:$J$204,0)),""))</f>
        <v/>
      </c>
      <c r="J288" s="14" t="str">
        <f aca="false">IF(OR(I288="",F288=""),"",F288-I288)</f>
        <v/>
      </c>
      <c r="K288" s="17" t="str">
        <f aca="false">IF(OR(J288="",N(I288)=0),"",J288/I288)</f>
        <v/>
      </c>
      <c r="L288" s="14" t="str">
        <f aca="false">IF(J288="","",ROUND(J288*N(E288),2))</f>
        <v/>
      </c>
      <c r="M288" s="18" t="str">
        <f aca="false">IF(N288="","",IF(I288="","Prix inconnu",IF(K288&gt;'Mode d''emploi'!$B$24,"À réclamer",IF(K288&lt;-'Mode d''emploi'!$B$24,"Moins cher","OK"))))</f>
        <v/>
      </c>
      <c r="N288" s="16" t="str">
        <f aca="false">IF(D288="","",TRIM(C288)&amp;"|"&amp;TRIM(D288))</f>
        <v/>
      </c>
    </row>
    <row r="289" customFormat="false" ht="15" hidden="false" customHeight="false" outlineLevel="0" collapsed="false">
      <c r="A289" s="15"/>
      <c r="B289" s="12"/>
      <c r="C289" s="12"/>
      <c r="D289" s="12"/>
      <c r="E289" s="12"/>
      <c r="F289" s="13"/>
      <c r="G289" s="12"/>
      <c r="H289" s="16" t="str">
        <f aca="false">IF(N289="","",IFERROR(INDEX('Prix négociés'!$C$5:$C$204,MATCH(N289,'Prix négociés'!$J$5:$J$204,0)),"Référence inconnue"))</f>
        <v/>
      </c>
      <c r="I289" s="14" t="str">
        <f aca="false">IF(N289="","",IFERROR(INDEX('Prix négociés'!$G$5:$G$204,MATCH(N289,'Prix négociés'!$J$5:$J$204,0)),""))</f>
        <v/>
      </c>
      <c r="J289" s="14" t="str">
        <f aca="false">IF(OR(I289="",F289=""),"",F289-I289)</f>
        <v/>
      </c>
      <c r="K289" s="17" t="str">
        <f aca="false">IF(OR(J289="",N(I289)=0),"",J289/I289)</f>
        <v/>
      </c>
      <c r="L289" s="14" t="str">
        <f aca="false">IF(J289="","",ROUND(J289*N(E289),2))</f>
        <v/>
      </c>
      <c r="M289" s="18" t="str">
        <f aca="false">IF(N289="","",IF(I289="","Prix inconnu",IF(K289&gt;'Mode d''emploi'!$B$24,"À réclamer",IF(K289&lt;-'Mode d''emploi'!$B$24,"Moins cher","OK"))))</f>
        <v/>
      </c>
      <c r="N289" s="16" t="str">
        <f aca="false">IF(D289="","",TRIM(C289)&amp;"|"&amp;TRIM(D289))</f>
        <v/>
      </c>
    </row>
    <row r="290" customFormat="false" ht="15" hidden="false" customHeight="false" outlineLevel="0" collapsed="false">
      <c r="A290" s="15"/>
      <c r="B290" s="12"/>
      <c r="C290" s="12"/>
      <c r="D290" s="12"/>
      <c r="E290" s="12"/>
      <c r="F290" s="13"/>
      <c r="G290" s="12"/>
      <c r="H290" s="16" t="str">
        <f aca="false">IF(N290="","",IFERROR(INDEX('Prix négociés'!$C$5:$C$204,MATCH(N290,'Prix négociés'!$J$5:$J$204,0)),"Référence inconnue"))</f>
        <v/>
      </c>
      <c r="I290" s="14" t="str">
        <f aca="false">IF(N290="","",IFERROR(INDEX('Prix négociés'!$G$5:$G$204,MATCH(N290,'Prix négociés'!$J$5:$J$204,0)),""))</f>
        <v/>
      </c>
      <c r="J290" s="14" t="str">
        <f aca="false">IF(OR(I290="",F290=""),"",F290-I290)</f>
        <v/>
      </c>
      <c r="K290" s="17" t="str">
        <f aca="false">IF(OR(J290="",N(I290)=0),"",J290/I290)</f>
        <v/>
      </c>
      <c r="L290" s="14" t="str">
        <f aca="false">IF(J290="","",ROUND(J290*N(E290),2))</f>
        <v/>
      </c>
      <c r="M290" s="18" t="str">
        <f aca="false">IF(N290="","",IF(I290="","Prix inconnu",IF(K290&gt;'Mode d''emploi'!$B$24,"À réclamer",IF(K290&lt;-'Mode d''emploi'!$B$24,"Moins cher","OK"))))</f>
        <v/>
      </c>
      <c r="N290" s="16" t="str">
        <f aca="false">IF(D290="","",TRIM(C290)&amp;"|"&amp;TRIM(D290))</f>
        <v/>
      </c>
    </row>
    <row r="291" customFormat="false" ht="15" hidden="false" customHeight="false" outlineLevel="0" collapsed="false">
      <c r="A291" s="15"/>
      <c r="B291" s="12"/>
      <c r="C291" s="12"/>
      <c r="D291" s="12"/>
      <c r="E291" s="12"/>
      <c r="F291" s="13"/>
      <c r="G291" s="12"/>
      <c r="H291" s="16" t="str">
        <f aca="false">IF(N291="","",IFERROR(INDEX('Prix négociés'!$C$5:$C$204,MATCH(N291,'Prix négociés'!$J$5:$J$204,0)),"Référence inconnue"))</f>
        <v/>
      </c>
      <c r="I291" s="14" t="str">
        <f aca="false">IF(N291="","",IFERROR(INDEX('Prix négociés'!$G$5:$G$204,MATCH(N291,'Prix négociés'!$J$5:$J$204,0)),""))</f>
        <v/>
      </c>
      <c r="J291" s="14" t="str">
        <f aca="false">IF(OR(I291="",F291=""),"",F291-I291)</f>
        <v/>
      </c>
      <c r="K291" s="17" t="str">
        <f aca="false">IF(OR(J291="",N(I291)=0),"",J291/I291)</f>
        <v/>
      </c>
      <c r="L291" s="14" t="str">
        <f aca="false">IF(J291="","",ROUND(J291*N(E291),2))</f>
        <v/>
      </c>
      <c r="M291" s="18" t="str">
        <f aca="false">IF(N291="","",IF(I291="","Prix inconnu",IF(K291&gt;'Mode d''emploi'!$B$24,"À réclamer",IF(K291&lt;-'Mode d''emploi'!$B$24,"Moins cher","OK"))))</f>
        <v/>
      </c>
      <c r="N291" s="16" t="str">
        <f aca="false">IF(D291="","",TRIM(C291)&amp;"|"&amp;TRIM(D291))</f>
        <v/>
      </c>
    </row>
    <row r="292" customFormat="false" ht="15" hidden="false" customHeight="false" outlineLevel="0" collapsed="false">
      <c r="A292" s="15"/>
      <c r="B292" s="12"/>
      <c r="C292" s="12"/>
      <c r="D292" s="12"/>
      <c r="E292" s="12"/>
      <c r="F292" s="13"/>
      <c r="G292" s="12"/>
      <c r="H292" s="16" t="str">
        <f aca="false">IF(N292="","",IFERROR(INDEX('Prix négociés'!$C$5:$C$204,MATCH(N292,'Prix négociés'!$J$5:$J$204,0)),"Référence inconnue"))</f>
        <v/>
      </c>
      <c r="I292" s="14" t="str">
        <f aca="false">IF(N292="","",IFERROR(INDEX('Prix négociés'!$G$5:$G$204,MATCH(N292,'Prix négociés'!$J$5:$J$204,0)),""))</f>
        <v/>
      </c>
      <c r="J292" s="14" t="str">
        <f aca="false">IF(OR(I292="",F292=""),"",F292-I292)</f>
        <v/>
      </c>
      <c r="K292" s="17" t="str">
        <f aca="false">IF(OR(J292="",N(I292)=0),"",J292/I292)</f>
        <v/>
      </c>
      <c r="L292" s="14" t="str">
        <f aca="false">IF(J292="","",ROUND(J292*N(E292),2))</f>
        <v/>
      </c>
      <c r="M292" s="18" t="str">
        <f aca="false">IF(N292="","",IF(I292="","Prix inconnu",IF(K292&gt;'Mode d''emploi'!$B$24,"À réclamer",IF(K292&lt;-'Mode d''emploi'!$B$24,"Moins cher","OK"))))</f>
        <v/>
      </c>
      <c r="N292" s="16" t="str">
        <f aca="false">IF(D292="","",TRIM(C292)&amp;"|"&amp;TRIM(D292))</f>
        <v/>
      </c>
    </row>
    <row r="293" customFormat="false" ht="15" hidden="false" customHeight="false" outlineLevel="0" collapsed="false">
      <c r="A293" s="15"/>
      <c r="B293" s="12"/>
      <c r="C293" s="12"/>
      <c r="D293" s="12"/>
      <c r="E293" s="12"/>
      <c r="F293" s="13"/>
      <c r="G293" s="12"/>
      <c r="H293" s="16" t="str">
        <f aca="false">IF(N293="","",IFERROR(INDEX('Prix négociés'!$C$5:$C$204,MATCH(N293,'Prix négociés'!$J$5:$J$204,0)),"Référence inconnue"))</f>
        <v/>
      </c>
      <c r="I293" s="14" t="str">
        <f aca="false">IF(N293="","",IFERROR(INDEX('Prix négociés'!$G$5:$G$204,MATCH(N293,'Prix négociés'!$J$5:$J$204,0)),""))</f>
        <v/>
      </c>
      <c r="J293" s="14" t="str">
        <f aca="false">IF(OR(I293="",F293=""),"",F293-I293)</f>
        <v/>
      </c>
      <c r="K293" s="17" t="str">
        <f aca="false">IF(OR(J293="",N(I293)=0),"",J293/I293)</f>
        <v/>
      </c>
      <c r="L293" s="14" t="str">
        <f aca="false">IF(J293="","",ROUND(J293*N(E293),2))</f>
        <v/>
      </c>
      <c r="M293" s="18" t="str">
        <f aca="false">IF(N293="","",IF(I293="","Prix inconnu",IF(K293&gt;'Mode d''emploi'!$B$24,"À réclamer",IF(K293&lt;-'Mode d''emploi'!$B$24,"Moins cher","OK"))))</f>
        <v/>
      </c>
      <c r="N293" s="16" t="str">
        <f aca="false">IF(D293="","",TRIM(C293)&amp;"|"&amp;TRIM(D293))</f>
        <v/>
      </c>
    </row>
    <row r="294" customFormat="false" ht="15" hidden="false" customHeight="false" outlineLevel="0" collapsed="false">
      <c r="A294" s="15"/>
      <c r="B294" s="12"/>
      <c r="C294" s="12"/>
      <c r="D294" s="12"/>
      <c r="E294" s="12"/>
      <c r="F294" s="13"/>
      <c r="G294" s="12"/>
      <c r="H294" s="16" t="str">
        <f aca="false">IF(N294="","",IFERROR(INDEX('Prix négociés'!$C$5:$C$204,MATCH(N294,'Prix négociés'!$J$5:$J$204,0)),"Référence inconnue"))</f>
        <v/>
      </c>
      <c r="I294" s="14" t="str">
        <f aca="false">IF(N294="","",IFERROR(INDEX('Prix négociés'!$G$5:$G$204,MATCH(N294,'Prix négociés'!$J$5:$J$204,0)),""))</f>
        <v/>
      </c>
      <c r="J294" s="14" t="str">
        <f aca="false">IF(OR(I294="",F294=""),"",F294-I294)</f>
        <v/>
      </c>
      <c r="K294" s="17" t="str">
        <f aca="false">IF(OR(J294="",N(I294)=0),"",J294/I294)</f>
        <v/>
      </c>
      <c r="L294" s="14" t="str">
        <f aca="false">IF(J294="","",ROUND(J294*N(E294),2))</f>
        <v/>
      </c>
      <c r="M294" s="18" t="str">
        <f aca="false">IF(N294="","",IF(I294="","Prix inconnu",IF(K294&gt;'Mode d''emploi'!$B$24,"À réclamer",IF(K294&lt;-'Mode d''emploi'!$B$24,"Moins cher","OK"))))</f>
        <v/>
      </c>
      <c r="N294" s="16" t="str">
        <f aca="false">IF(D294="","",TRIM(C294)&amp;"|"&amp;TRIM(D294))</f>
        <v/>
      </c>
    </row>
    <row r="295" customFormat="false" ht="15" hidden="false" customHeight="false" outlineLevel="0" collapsed="false">
      <c r="A295" s="15"/>
      <c r="B295" s="12"/>
      <c r="C295" s="12"/>
      <c r="D295" s="12"/>
      <c r="E295" s="12"/>
      <c r="F295" s="13"/>
      <c r="G295" s="12"/>
      <c r="H295" s="16" t="str">
        <f aca="false">IF(N295="","",IFERROR(INDEX('Prix négociés'!$C$5:$C$204,MATCH(N295,'Prix négociés'!$J$5:$J$204,0)),"Référence inconnue"))</f>
        <v/>
      </c>
      <c r="I295" s="14" t="str">
        <f aca="false">IF(N295="","",IFERROR(INDEX('Prix négociés'!$G$5:$G$204,MATCH(N295,'Prix négociés'!$J$5:$J$204,0)),""))</f>
        <v/>
      </c>
      <c r="J295" s="14" t="str">
        <f aca="false">IF(OR(I295="",F295=""),"",F295-I295)</f>
        <v/>
      </c>
      <c r="K295" s="17" t="str">
        <f aca="false">IF(OR(J295="",N(I295)=0),"",J295/I295)</f>
        <v/>
      </c>
      <c r="L295" s="14" t="str">
        <f aca="false">IF(J295="","",ROUND(J295*N(E295),2))</f>
        <v/>
      </c>
      <c r="M295" s="18" t="str">
        <f aca="false">IF(N295="","",IF(I295="","Prix inconnu",IF(K295&gt;'Mode d''emploi'!$B$24,"À réclamer",IF(K295&lt;-'Mode d''emploi'!$B$24,"Moins cher","OK"))))</f>
        <v/>
      </c>
      <c r="N295" s="16" t="str">
        <f aca="false">IF(D295="","",TRIM(C295)&amp;"|"&amp;TRIM(D295))</f>
        <v/>
      </c>
    </row>
    <row r="296" customFormat="false" ht="15" hidden="false" customHeight="false" outlineLevel="0" collapsed="false">
      <c r="A296" s="15"/>
      <c r="B296" s="12"/>
      <c r="C296" s="12"/>
      <c r="D296" s="12"/>
      <c r="E296" s="12"/>
      <c r="F296" s="13"/>
      <c r="G296" s="12"/>
      <c r="H296" s="16" t="str">
        <f aca="false">IF(N296="","",IFERROR(INDEX('Prix négociés'!$C$5:$C$204,MATCH(N296,'Prix négociés'!$J$5:$J$204,0)),"Référence inconnue"))</f>
        <v/>
      </c>
      <c r="I296" s="14" t="str">
        <f aca="false">IF(N296="","",IFERROR(INDEX('Prix négociés'!$G$5:$G$204,MATCH(N296,'Prix négociés'!$J$5:$J$204,0)),""))</f>
        <v/>
      </c>
      <c r="J296" s="14" t="str">
        <f aca="false">IF(OR(I296="",F296=""),"",F296-I296)</f>
        <v/>
      </c>
      <c r="K296" s="17" t="str">
        <f aca="false">IF(OR(J296="",N(I296)=0),"",J296/I296)</f>
        <v/>
      </c>
      <c r="L296" s="14" t="str">
        <f aca="false">IF(J296="","",ROUND(J296*N(E296),2))</f>
        <v/>
      </c>
      <c r="M296" s="18" t="str">
        <f aca="false">IF(N296="","",IF(I296="","Prix inconnu",IF(K296&gt;'Mode d''emploi'!$B$24,"À réclamer",IF(K296&lt;-'Mode d''emploi'!$B$24,"Moins cher","OK"))))</f>
        <v/>
      </c>
      <c r="N296" s="16" t="str">
        <f aca="false">IF(D296="","",TRIM(C296)&amp;"|"&amp;TRIM(D296))</f>
        <v/>
      </c>
    </row>
    <row r="297" customFormat="false" ht="15" hidden="false" customHeight="false" outlineLevel="0" collapsed="false">
      <c r="A297" s="15"/>
      <c r="B297" s="12"/>
      <c r="C297" s="12"/>
      <c r="D297" s="12"/>
      <c r="E297" s="12"/>
      <c r="F297" s="13"/>
      <c r="G297" s="12"/>
      <c r="H297" s="16" t="str">
        <f aca="false">IF(N297="","",IFERROR(INDEX('Prix négociés'!$C$5:$C$204,MATCH(N297,'Prix négociés'!$J$5:$J$204,0)),"Référence inconnue"))</f>
        <v/>
      </c>
      <c r="I297" s="14" t="str">
        <f aca="false">IF(N297="","",IFERROR(INDEX('Prix négociés'!$G$5:$G$204,MATCH(N297,'Prix négociés'!$J$5:$J$204,0)),""))</f>
        <v/>
      </c>
      <c r="J297" s="14" t="str">
        <f aca="false">IF(OR(I297="",F297=""),"",F297-I297)</f>
        <v/>
      </c>
      <c r="K297" s="17" t="str">
        <f aca="false">IF(OR(J297="",N(I297)=0),"",J297/I297)</f>
        <v/>
      </c>
      <c r="L297" s="14" t="str">
        <f aca="false">IF(J297="","",ROUND(J297*N(E297),2))</f>
        <v/>
      </c>
      <c r="M297" s="18" t="str">
        <f aca="false">IF(N297="","",IF(I297="","Prix inconnu",IF(K297&gt;'Mode d''emploi'!$B$24,"À réclamer",IF(K297&lt;-'Mode d''emploi'!$B$24,"Moins cher","OK"))))</f>
        <v/>
      </c>
      <c r="N297" s="16" t="str">
        <f aca="false">IF(D297="","",TRIM(C297)&amp;"|"&amp;TRIM(D297))</f>
        <v/>
      </c>
    </row>
    <row r="298" customFormat="false" ht="15" hidden="false" customHeight="false" outlineLevel="0" collapsed="false">
      <c r="A298" s="15"/>
      <c r="B298" s="12"/>
      <c r="C298" s="12"/>
      <c r="D298" s="12"/>
      <c r="E298" s="12"/>
      <c r="F298" s="13"/>
      <c r="G298" s="12"/>
      <c r="H298" s="16" t="str">
        <f aca="false">IF(N298="","",IFERROR(INDEX('Prix négociés'!$C$5:$C$204,MATCH(N298,'Prix négociés'!$J$5:$J$204,0)),"Référence inconnue"))</f>
        <v/>
      </c>
      <c r="I298" s="14" t="str">
        <f aca="false">IF(N298="","",IFERROR(INDEX('Prix négociés'!$G$5:$G$204,MATCH(N298,'Prix négociés'!$J$5:$J$204,0)),""))</f>
        <v/>
      </c>
      <c r="J298" s="14" t="str">
        <f aca="false">IF(OR(I298="",F298=""),"",F298-I298)</f>
        <v/>
      </c>
      <c r="K298" s="17" t="str">
        <f aca="false">IF(OR(J298="",N(I298)=0),"",J298/I298)</f>
        <v/>
      </c>
      <c r="L298" s="14" t="str">
        <f aca="false">IF(J298="","",ROUND(J298*N(E298),2))</f>
        <v/>
      </c>
      <c r="M298" s="18" t="str">
        <f aca="false">IF(N298="","",IF(I298="","Prix inconnu",IF(K298&gt;'Mode d''emploi'!$B$24,"À réclamer",IF(K298&lt;-'Mode d''emploi'!$B$24,"Moins cher","OK"))))</f>
        <v/>
      </c>
      <c r="N298" s="16" t="str">
        <f aca="false">IF(D298="","",TRIM(C298)&amp;"|"&amp;TRIM(D298))</f>
        <v/>
      </c>
    </row>
    <row r="299" customFormat="false" ht="15" hidden="false" customHeight="false" outlineLevel="0" collapsed="false">
      <c r="A299" s="15"/>
      <c r="B299" s="12"/>
      <c r="C299" s="12"/>
      <c r="D299" s="12"/>
      <c r="E299" s="12"/>
      <c r="F299" s="13"/>
      <c r="G299" s="12"/>
      <c r="H299" s="16" t="str">
        <f aca="false">IF(N299="","",IFERROR(INDEX('Prix négociés'!$C$5:$C$204,MATCH(N299,'Prix négociés'!$J$5:$J$204,0)),"Référence inconnue"))</f>
        <v/>
      </c>
      <c r="I299" s="14" t="str">
        <f aca="false">IF(N299="","",IFERROR(INDEX('Prix négociés'!$G$5:$G$204,MATCH(N299,'Prix négociés'!$J$5:$J$204,0)),""))</f>
        <v/>
      </c>
      <c r="J299" s="14" t="str">
        <f aca="false">IF(OR(I299="",F299=""),"",F299-I299)</f>
        <v/>
      </c>
      <c r="K299" s="17" t="str">
        <f aca="false">IF(OR(J299="",N(I299)=0),"",J299/I299)</f>
        <v/>
      </c>
      <c r="L299" s="14" t="str">
        <f aca="false">IF(J299="","",ROUND(J299*N(E299),2))</f>
        <v/>
      </c>
      <c r="M299" s="18" t="str">
        <f aca="false">IF(N299="","",IF(I299="","Prix inconnu",IF(K299&gt;'Mode d''emploi'!$B$24,"À réclamer",IF(K299&lt;-'Mode d''emploi'!$B$24,"Moins cher","OK"))))</f>
        <v/>
      </c>
      <c r="N299" s="16" t="str">
        <f aca="false">IF(D299="","",TRIM(C299)&amp;"|"&amp;TRIM(D299))</f>
        <v/>
      </c>
    </row>
    <row r="300" customFormat="false" ht="15" hidden="false" customHeight="false" outlineLevel="0" collapsed="false">
      <c r="A300" s="15"/>
      <c r="B300" s="12"/>
      <c r="C300" s="12"/>
      <c r="D300" s="12"/>
      <c r="E300" s="12"/>
      <c r="F300" s="13"/>
      <c r="G300" s="12"/>
      <c r="H300" s="16" t="str">
        <f aca="false">IF(N300="","",IFERROR(INDEX('Prix négociés'!$C$5:$C$204,MATCH(N300,'Prix négociés'!$J$5:$J$204,0)),"Référence inconnue"))</f>
        <v/>
      </c>
      <c r="I300" s="14" t="str">
        <f aca="false">IF(N300="","",IFERROR(INDEX('Prix négociés'!$G$5:$G$204,MATCH(N300,'Prix négociés'!$J$5:$J$204,0)),""))</f>
        <v/>
      </c>
      <c r="J300" s="14" t="str">
        <f aca="false">IF(OR(I300="",F300=""),"",F300-I300)</f>
        <v/>
      </c>
      <c r="K300" s="17" t="str">
        <f aca="false">IF(OR(J300="",N(I300)=0),"",J300/I300)</f>
        <v/>
      </c>
      <c r="L300" s="14" t="str">
        <f aca="false">IF(J300="","",ROUND(J300*N(E300),2))</f>
        <v/>
      </c>
      <c r="M300" s="18" t="str">
        <f aca="false">IF(N300="","",IF(I300="","Prix inconnu",IF(K300&gt;'Mode d''emploi'!$B$24,"À réclamer",IF(K300&lt;-'Mode d''emploi'!$B$24,"Moins cher","OK"))))</f>
        <v/>
      </c>
      <c r="N300" s="16" t="str">
        <f aca="false">IF(D300="","",TRIM(C300)&amp;"|"&amp;TRIM(D300))</f>
        <v/>
      </c>
    </row>
    <row r="301" customFormat="false" ht="15" hidden="false" customHeight="false" outlineLevel="0" collapsed="false">
      <c r="A301" s="15"/>
      <c r="B301" s="12"/>
      <c r="C301" s="12"/>
      <c r="D301" s="12"/>
      <c r="E301" s="12"/>
      <c r="F301" s="13"/>
      <c r="G301" s="12"/>
      <c r="H301" s="16" t="str">
        <f aca="false">IF(N301="","",IFERROR(INDEX('Prix négociés'!$C$5:$C$204,MATCH(N301,'Prix négociés'!$J$5:$J$204,0)),"Référence inconnue"))</f>
        <v/>
      </c>
      <c r="I301" s="14" t="str">
        <f aca="false">IF(N301="","",IFERROR(INDEX('Prix négociés'!$G$5:$G$204,MATCH(N301,'Prix négociés'!$J$5:$J$204,0)),""))</f>
        <v/>
      </c>
      <c r="J301" s="14" t="str">
        <f aca="false">IF(OR(I301="",F301=""),"",F301-I301)</f>
        <v/>
      </c>
      <c r="K301" s="17" t="str">
        <f aca="false">IF(OR(J301="",N(I301)=0),"",J301/I301)</f>
        <v/>
      </c>
      <c r="L301" s="14" t="str">
        <f aca="false">IF(J301="","",ROUND(J301*N(E301),2))</f>
        <v/>
      </c>
      <c r="M301" s="18" t="str">
        <f aca="false">IF(N301="","",IF(I301="","Prix inconnu",IF(K301&gt;'Mode d''emploi'!$B$24,"À réclamer",IF(K301&lt;-'Mode d''emploi'!$B$24,"Moins cher","OK"))))</f>
        <v/>
      </c>
      <c r="N301" s="16" t="str">
        <f aca="false">IF(D301="","",TRIM(C301)&amp;"|"&amp;TRIM(D301))</f>
        <v/>
      </c>
    </row>
    <row r="302" customFormat="false" ht="15" hidden="false" customHeight="false" outlineLevel="0" collapsed="false">
      <c r="A302" s="15"/>
      <c r="B302" s="12"/>
      <c r="C302" s="12"/>
      <c r="D302" s="12"/>
      <c r="E302" s="12"/>
      <c r="F302" s="13"/>
      <c r="G302" s="12"/>
      <c r="H302" s="16" t="str">
        <f aca="false">IF(N302="","",IFERROR(INDEX('Prix négociés'!$C$5:$C$204,MATCH(N302,'Prix négociés'!$J$5:$J$204,0)),"Référence inconnue"))</f>
        <v/>
      </c>
      <c r="I302" s="14" t="str">
        <f aca="false">IF(N302="","",IFERROR(INDEX('Prix négociés'!$G$5:$G$204,MATCH(N302,'Prix négociés'!$J$5:$J$204,0)),""))</f>
        <v/>
      </c>
      <c r="J302" s="14" t="str">
        <f aca="false">IF(OR(I302="",F302=""),"",F302-I302)</f>
        <v/>
      </c>
      <c r="K302" s="17" t="str">
        <f aca="false">IF(OR(J302="",N(I302)=0),"",J302/I302)</f>
        <v/>
      </c>
      <c r="L302" s="14" t="str">
        <f aca="false">IF(J302="","",ROUND(J302*N(E302),2))</f>
        <v/>
      </c>
      <c r="M302" s="18" t="str">
        <f aca="false">IF(N302="","",IF(I302="","Prix inconnu",IF(K302&gt;'Mode d''emploi'!$B$24,"À réclamer",IF(K302&lt;-'Mode d''emploi'!$B$24,"Moins cher","OK"))))</f>
        <v/>
      </c>
      <c r="N302" s="16" t="str">
        <f aca="false">IF(D302="","",TRIM(C302)&amp;"|"&amp;TRIM(D302))</f>
        <v/>
      </c>
    </row>
    <row r="303" customFormat="false" ht="15" hidden="false" customHeight="false" outlineLevel="0" collapsed="false">
      <c r="A303" s="15"/>
      <c r="B303" s="12"/>
      <c r="C303" s="12"/>
      <c r="D303" s="12"/>
      <c r="E303" s="12"/>
      <c r="F303" s="13"/>
      <c r="G303" s="12"/>
      <c r="H303" s="16" t="str">
        <f aca="false">IF(N303="","",IFERROR(INDEX('Prix négociés'!$C$5:$C$204,MATCH(N303,'Prix négociés'!$J$5:$J$204,0)),"Référence inconnue"))</f>
        <v/>
      </c>
      <c r="I303" s="14" t="str">
        <f aca="false">IF(N303="","",IFERROR(INDEX('Prix négociés'!$G$5:$G$204,MATCH(N303,'Prix négociés'!$J$5:$J$204,0)),""))</f>
        <v/>
      </c>
      <c r="J303" s="14" t="str">
        <f aca="false">IF(OR(I303="",F303=""),"",F303-I303)</f>
        <v/>
      </c>
      <c r="K303" s="17" t="str">
        <f aca="false">IF(OR(J303="",N(I303)=0),"",J303/I303)</f>
        <v/>
      </c>
      <c r="L303" s="14" t="str">
        <f aca="false">IF(J303="","",ROUND(J303*N(E303),2))</f>
        <v/>
      </c>
      <c r="M303" s="18" t="str">
        <f aca="false">IF(N303="","",IF(I303="","Prix inconnu",IF(K303&gt;'Mode d''emploi'!$B$24,"À réclamer",IF(K303&lt;-'Mode d''emploi'!$B$24,"Moins cher","OK"))))</f>
        <v/>
      </c>
      <c r="N303" s="16" t="str">
        <f aca="false">IF(D303="","",TRIM(C303)&amp;"|"&amp;TRIM(D303))</f>
        <v/>
      </c>
    </row>
    <row r="304" customFormat="false" ht="15" hidden="false" customHeight="false" outlineLevel="0" collapsed="false">
      <c r="A304" s="15"/>
      <c r="B304" s="12"/>
      <c r="C304" s="12"/>
      <c r="D304" s="12"/>
      <c r="E304" s="12"/>
      <c r="F304" s="13"/>
      <c r="G304" s="12"/>
      <c r="H304" s="16" t="str">
        <f aca="false">IF(N304="","",IFERROR(INDEX('Prix négociés'!$C$5:$C$204,MATCH(N304,'Prix négociés'!$J$5:$J$204,0)),"Référence inconnue"))</f>
        <v/>
      </c>
      <c r="I304" s="14" t="str">
        <f aca="false">IF(N304="","",IFERROR(INDEX('Prix négociés'!$G$5:$G$204,MATCH(N304,'Prix négociés'!$J$5:$J$204,0)),""))</f>
        <v/>
      </c>
      <c r="J304" s="14" t="str">
        <f aca="false">IF(OR(I304="",F304=""),"",F304-I304)</f>
        <v/>
      </c>
      <c r="K304" s="17" t="str">
        <f aca="false">IF(OR(J304="",N(I304)=0),"",J304/I304)</f>
        <v/>
      </c>
      <c r="L304" s="14" t="str">
        <f aca="false">IF(J304="","",ROUND(J304*N(E304),2))</f>
        <v/>
      </c>
      <c r="M304" s="18" t="str">
        <f aca="false">IF(N304="","",IF(I304="","Prix inconnu",IF(K304&gt;'Mode d''emploi'!$B$24,"À réclamer",IF(K304&lt;-'Mode d''emploi'!$B$24,"Moins cher","OK"))))</f>
        <v/>
      </c>
      <c r="N304" s="16" t="str">
        <f aca="false">IF(D304="","",TRIM(C304)&amp;"|"&amp;TRIM(D304))</f>
        <v/>
      </c>
    </row>
    <row r="305" customFormat="false" ht="15" hidden="false" customHeight="false" outlineLevel="0" collapsed="false">
      <c r="A305" s="15"/>
      <c r="B305" s="12"/>
      <c r="C305" s="12"/>
      <c r="D305" s="12"/>
      <c r="E305" s="12"/>
      <c r="F305" s="13"/>
      <c r="G305" s="12"/>
      <c r="H305" s="16" t="str">
        <f aca="false">IF(N305="","",IFERROR(INDEX('Prix négociés'!$C$5:$C$204,MATCH(N305,'Prix négociés'!$J$5:$J$204,0)),"Référence inconnue"))</f>
        <v/>
      </c>
      <c r="I305" s="14" t="str">
        <f aca="false">IF(N305="","",IFERROR(INDEX('Prix négociés'!$G$5:$G$204,MATCH(N305,'Prix négociés'!$J$5:$J$204,0)),""))</f>
        <v/>
      </c>
      <c r="J305" s="14" t="str">
        <f aca="false">IF(OR(I305="",F305=""),"",F305-I305)</f>
        <v/>
      </c>
      <c r="K305" s="17" t="str">
        <f aca="false">IF(OR(J305="",N(I305)=0),"",J305/I305)</f>
        <v/>
      </c>
      <c r="L305" s="14" t="str">
        <f aca="false">IF(J305="","",ROUND(J305*N(E305),2))</f>
        <v/>
      </c>
      <c r="M305" s="18" t="str">
        <f aca="false">IF(N305="","",IF(I305="","Prix inconnu",IF(K305&gt;'Mode d''emploi'!$B$24,"À réclamer",IF(K305&lt;-'Mode d''emploi'!$B$24,"Moins cher","OK"))))</f>
        <v/>
      </c>
      <c r="N305" s="16" t="str">
        <f aca="false">IF(D305="","",TRIM(C305)&amp;"|"&amp;TRIM(D305))</f>
        <v/>
      </c>
    </row>
    <row r="306" customFormat="false" ht="15" hidden="false" customHeight="false" outlineLevel="0" collapsed="false">
      <c r="A306" s="15"/>
      <c r="B306" s="12"/>
      <c r="C306" s="12"/>
      <c r="D306" s="12"/>
      <c r="E306" s="12"/>
      <c r="F306" s="13"/>
      <c r="G306" s="12"/>
      <c r="H306" s="16" t="str">
        <f aca="false">IF(N306="","",IFERROR(INDEX('Prix négociés'!$C$5:$C$204,MATCH(N306,'Prix négociés'!$J$5:$J$204,0)),"Référence inconnue"))</f>
        <v/>
      </c>
      <c r="I306" s="14" t="str">
        <f aca="false">IF(N306="","",IFERROR(INDEX('Prix négociés'!$G$5:$G$204,MATCH(N306,'Prix négociés'!$J$5:$J$204,0)),""))</f>
        <v/>
      </c>
      <c r="J306" s="14" t="str">
        <f aca="false">IF(OR(I306="",F306=""),"",F306-I306)</f>
        <v/>
      </c>
      <c r="K306" s="17" t="str">
        <f aca="false">IF(OR(J306="",N(I306)=0),"",J306/I306)</f>
        <v/>
      </c>
      <c r="L306" s="14" t="str">
        <f aca="false">IF(J306="","",ROUND(J306*N(E306),2))</f>
        <v/>
      </c>
      <c r="M306" s="18" t="str">
        <f aca="false">IF(N306="","",IF(I306="","Prix inconnu",IF(K306&gt;'Mode d''emploi'!$B$24,"À réclamer",IF(K306&lt;-'Mode d''emploi'!$B$24,"Moins cher","OK"))))</f>
        <v/>
      </c>
      <c r="N306" s="16" t="str">
        <f aca="false">IF(D306="","",TRIM(C306)&amp;"|"&amp;TRIM(D306))</f>
        <v/>
      </c>
    </row>
    <row r="307" customFormat="false" ht="15" hidden="false" customHeight="false" outlineLevel="0" collapsed="false">
      <c r="A307" s="15"/>
      <c r="B307" s="12"/>
      <c r="C307" s="12"/>
      <c r="D307" s="12"/>
      <c r="E307" s="12"/>
      <c r="F307" s="13"/>
      <c r="G307" s="12"/>
      <c r="H307" s="16" t="str">
        <f aca="false">IF(N307="","",IFERROR(INDEX('Prix négociés'!$C$5:$C$204,MATCH(N307,'Prix négociés'!$J$5:$J$204,0)),"Référence inconnue"))</f>
        <v/>
      </c>
      <c r="I307" s="14" t="str">
        <f aca="false">IF(N307="","",IFERROR(INDEX('Prix négociés'!$G$5:$G$204,MATCH(N307,'Prix négociés'!$J$5:$J$204,0)),""))</f>
        <v/>
      </c>
      <c r="J307" s="14" t="str">
        <f aca="false">IF(OR(I307="",F307=""),"",F307-I307)</f>
        <v/>
      </c>
      <c r="K307" s="17" t="str">
        <f aca="false">IF(OR(J307="",N(I307)=0),"",J307/I307)</f>
        <v/>
      </c>
      <c r="L307" s="14" t="str">
        <f aca="false">IF(J307="","",ROUND(J307*N(E307),2))</f>
        <v/>
      </c>
      <c r="M307" s="18" t="str">
        <f aca="false">IF(N307="","",IF(I307="","Prix inconnu",IF(K307&gt;'Mode d''emploi'!$B$24,"À réclamer",IF(K307&lt;-'Mode d''emploi'!$B$24,"Moins cher","OK"))))</f>
        <v/>
      </c>
      <c r="N307" s="16" t="str">
        <f aca="false">IF(D307="","",TRIM(C307)&amp;"|"&amp;TRIM(D307))</f>
        <v/>
      </c>
    </row>
    <row r="308" customFormat="false" ht="15" hidden="false" customHeight="false" outlineLevel="0" collapsed="false">
      <c r="A308" s="15"/>
      <c r="B308" s="12"/>
      <c r="C308" s="12"/>
      <c r="D308" s="12"/>
      <c r="E308" s="12"/>
      <c r="F308" s="13"/>
      <c r="G308" s="12"/>
      <c r="H308" s="16" t="str">
        <f aca="false">IF(N308="","",IFERROR(INDEX('Prix négociés'!$C$5:$C$204,MATCH(N308,'Prix négociés'!$J$5:$J$204,0)),"Référence inconnue"))</f>
        <v/>
      </c>
      <c r="I308" s="14" t="str">
        <f aca="false">IF(N308="","",IFERROR(INDEX('Prix négociés'!$G$5:$G$204,MATCH(N308,'Prix négociés'!$J$5:$J$204,0)),""))</f>
        <v/>
      </c>
      <c r="J308" s="14" t="str">
        <f aca="false">IF(OR(I308="",F308=""),"",F308-I308)</f>
        <v/>
      </c>
      <c r="K308" s="17" t="str">
        <f aca="false">IF(OR(J308="",N(I308)=0),"",J308/I308)</f>
        <v/>
      </c>
      <c r="L308" s="14" t="str">
        <f aca="false">IF(J308="","",ROUND(J308*N(E308),2))</f>
        <v/>
      </c>
      <c r="M308" s="18" t="str">
        <f aca="false">IF(N308="","",IF(I308="","Prix inconnu",IF(K308&gt;'Mode d''emploi'!$B$24,"À réclamer",IF(K308&lt;-'Mode d''emploi'!$B$24,"Moins cher","OK"))))</f>
        <v/>
      </c>
      <c r="N308" s="16" t="str">
        <f aca="false">IF(D308="","",TRIM(C308)&amp;"|"&amp;TRIM(D308))</f>
        <v/>
      </c>
    </row>
    <row r="309" customFormat="false" ht="15" hidden="false" customHeight="false" outlineLevel="0" collapsed="false">
      <c r="A309" s="15"/>
      <c r="B309" s="12"/>
      <c r="C309" s="12"/>
      <c r="D309" s="12"/>
      <c r="E309" s="12"/>
      <c r="F309" s="13"/>
      <c r="G309" s="12"/>
      <c r="H309" s="16" t="str">
        <f aca="false">IF(N309="","",IFERROR(INDEX('Prix négociés'!$C$5:$C$204,MATCH(N309,'Prix négociés'!$J$5:$J$204,0)),"Référence inconnue"))</f>
        <v/>
      </c>
      <c r="I309" s="14" t="str">
        <f aca="false">IF(N309="","",IFERROR(INDEX('Prix négociés'!$G$5:$G$204,MATCH(N309,'Prix négociés'!$J$5:$J$204,0)),""))</f>
        <v/>
      </c>
      <c r="J309" s="14" t="str">
        <f aca="false">IF(OR(I309="",F309=""),"",F309-I309)</f>
        <v/>
      </c>
      <c r="K309" s="17" t="str">
        <f aca="false">IF(OR(J309="",N(I309)=0),"",J309/I309)</f>
        <v/>
      </c>
      <c r="L309" s="14" t="str">
        <f aca="false">IF(J309="","",ROUND(J309*N(E309),2))</f>
        <v/>
      </c>
      <c r="M309" s="18" t="str">
        <f aca="false">IF(N309="","",IF(I309="","Prix inconnu",IF(K309&gt;'Mode d''emploi'!$B$24,"À réclamer",IF(K309&lt;-'Mode d''emploi'!$B$24,"Moins cher","OK"))))</f>
        <v/>
      </c>
      <c r="N309" s="16" t="str">
        <f aca="false">IF(D309="","",TRIM(C309)&amp;"|"&amp;TRIM(D309))</f>
        <v/>
      </c>
    </row>
    <row r="310" customFormat="false" ht="15" hidden="false" customHeight="false" outlineLevel="0" collapsed="false">
      <c r="A310" s="15"/>
      <c r="B310" s="12"/>
      <c r="C310" s="12"/>
      <c r="D310" s="12"/>
      <c r="E310" s="12"/>
      <c r="F310" s="13"/>
      <c r="G310" s="12"/>
      <c r="H310" s="16" t="str">
        <f aca="false">IF(N310="","",IFERROR(INDEX('Prix négociés'!$C$5:$C$204,MATCH(N310,'Prix négociés'!$J$5:$J$204,0)),"Référence inconnue"))</f>
        <v/>
      </c>
      <c r="I310" s="14" t="str">
        <f aca="false">IF(N310="","",IFERROR(INDEX('Prix négociés'!$G$5:$G$204,MATCH(N310,'Prix négociés'!$J$5:$J$204,0)),""))</f>
        <v/>
      </c>
      <c r="J310" s="14" t="str">
        <f aca="false">IF(OR(I310="",F310=""),"",F310-I310)</f>
        <v/>
      </c>
      <c r="K310" s="17" t="str">
        <f aca="false">IF(OR(J310="",N(I310)=0),"",J310/I310)</f>
        <v/>
      </c>
      <c r="L310" s="14" t="str">
        <f aca="false">IF(J310="","",ROUND(J310*N(E310),2))</f>
        <v/>
      </c>
      <c r="M310" s="18" t="str">
        <f aca="false">IF(N310="","",IF(I310="","Prix inconnu",IF(K310&gt;'Mode d''emploi'!$B$24,"À réclamer",IF(K310&lt;-'Mode d''emploi'!$B$24,"Moins cher","OK"))))</f>
        <v/>
      </c>
      <c r="N310" s="16" t="str">
        <f aca="false">IF(D310="","",TRIM(C310)&amp;"|"&amp;TRIM(D310))</f>
        <v/>
      </c>
    </row>
    <row r="311" customFormat="false" ht="15" hidden="false" customHeight="false" outlineLevel="0" collapsed="false">
      <c r="A311" s="15"/>
      <c r="B311" s="12"/>
      <c r="C311" s="12"/>
      <c r="D311" s="12"/>
      <c r="E311" s="12"/>
      <c r="F311" s="13"/>
      <c r="G311" s="12"/>
      <c r="H311" s="16" t="str">
        <f aca="false">IF(N311="","",IFERROR(INDEX('Prix négociés'!$C$5:$C$204,MATCH(N311,'Prix négociés'!$J$5:$J$204,0)),"Référence inconnue"))</f>
        <v/>
      </c>
      <c r="I311" s="14" t="str">
        <f aca="false">IF(N311="","",IFERROR(INDEX('Prix négociés'!$G$5:$G$204,MATCH(N311,'Prix négociés'!$J$5:$J$204,0)),""))</f>
        <v/>
      </c>
      <c r="J311" s="14" t="str">
        <f aca="false">IF(OR(I311="",F311=""),"",F311-I311)</f>
        <v/>
      </c>
      <c r="K311" s="17" t="str">
        <f aca="false">IF(OR(J311="",N(I311)=0),"",J311/I311)</f>
        <v/>
      </c>
      <c r="L311" s="14" t="str">
        <f aca="false">IF(J311="","",ROUND(J311*N(E311),2))</f>
        <v/>
      </c>
      <c r="M311" s="18" t="str">
        <f aca="false">IF(N311="","",IF(I311="","Prix inconnu",IF(K311&gt;'Mode d''emploi'!$B$24,"À réclamer",IF(K311&lt;-'Mode d''emploi'!$B$24,"Moins cher","OK"))))</f>
        <v/>
      </c>
      <c r="N311" s="16" t="str">
        <f aca="false">IF(D311="","",TRIM(C311)&amp;"|"&amp;TRIM(D311))</f>
        <v/>
      </c>
    </row>
    <row r="312" customFormat="false" ht="15" hidden="false" customHeight="false" outlineLevel="0" collapsed="false">
      <c r="A312" s="15"/>
      <c r="B312" s="12"/>
      <c r="C312" s="12"/>
      <c r="D312" s="12"/>
      <c r="E312" s="12"/>
      <c r="F312" s="13"/>
      <c r="G312" s="12"/>
      <c r="H312" s="16" t="str">
        <f aca="false">IF(N312="","",IFERROR(INDEX('Prix négociés'!$C$5:$C$204,MATCH(N312,'Prix négociés'!$J$5:$J$204,0)),"Référence inconnue"))</f>
        <v/>
      </c>
      <c r="I312" s="14" t="str">
        <f aca="false">IF(N312="","",IFERROR(INDEX('Prix négociés'!$G$5:$G$204,MATCH(N312,'Prix négociés'!$J$5:$J$204,0)),""))</f>
        <v/>
      </c>
      <c r="J312" s="14" t="str">
        <f aca="false">IF(OR(I312="",F312=""),"",F312-I312)</f>
        <v/>
      </c>
      <c r="K312" s="17" t="str">
        <f aca="false">IF(OR(J312="",N(I312)=0),"",J312/I312)</f>
        <v/>
      </c>
      <c r="L312" s="14" t="str">
        <f aca="false">IF(J312="","",ROUND(J312*N(E312),2))</f>
        <v/>
      </c>
      <c r="M312" s="18" t="str">
        <f aca="false">IF(N312="","",IF(I312="","Prix inconnu",IF(K312&gt;'Mode d''emploi'!$B$24,"À réclamer",IF(K312&lt;-'Mode d''emploi'!$B$24,"Moins cher","OK"))))</f>
        <v/>
      </c>
      <c r="N312" s="16" t="str">
        <f aca="false">IF(D312="","",TRIM(C312)&amp;"|"&amp;TRIM(D312))</f>
        <v/>
      </c>
    </row>
    <row r="313" customFormat="false" ht="15" hidden="false" customHeight="false" outlineLevel="0" collapsed="false">
      <c r="A313" s="15"/>
      <c r="B313" s="12"/>
      <c r="C313" s="12"/>
      <c r="D313" s="12"/>
      <c r="E313" s="12"/>
      <c r="F313" s="13"/>
      <c r="G313" s="12"/>
      <c r="H313" s="16" t="str">
        <f aca="false">IF(N313="","",IFERROR(INDEX('Prix négociés'!$C$5:$C$204,MATCH(N313,'Prix négociés'!$J$5:$J$204,0)),"Référence inconnue"))</f>
        <v/>
      </c>
      <c r="I313" s="14" t="str">
        <f aca="false">IF(N313="","",IFERROR(INDEX('Prix négociés'!$G$5:$G$204,MATCH(N313,'Prix négociés'!$J$5:$J$204,0)),""))</f>
        <v/>
      </c>
      <c r="J313" s="14" t="str">
        <f aca="false">IF(OR(I313="",F313=""),"",F313-I313)</f>
        <v/>
      </c>
      <c r="K313" s="17" t="str">
        <f aca="false">IF(OR(J313="",N(I313)=0),"",J313/I313)</f>
        <v/>
      </c>
      <c r="L313" s="14" t="str">
        <f aca="false">IF(J313="","",ROUND(J313*N(E313),2))</f>
        <v/>
      </c>
      <c r="M313" s="18" t="str">
        <f aca="false">IF(N313="","",IF(I313="","Prix inconnu",IF(K313&gt;'Mode d''emploi'!$B$24,"À réclamer",IF(K313&lt;-'Mode d''emploi'!$B$24,"Moins cher","OK"))))</f>
        <v/>
      </c>
      <c r="N313" s="16" t="str">
        <f aca="false">IF(D313="","",TRIM(C313)&amp;"|"&amp;TRIM(D313))</f>
        <v/>
      </c>
    </row>
    <row r="314" customFormat="false" ht="15" hidden="false" customHeight="false" outlineLevel="0" collapsed="false">
      <c r="A314" s="15"/>
      <c r="B314" s="12"/>
      <c r="C314" s="12"/>
      <c r="D314" s="12"/>
      <c r="E314" s="12"/>
      <c r="F314" s="13"/>
      <c r="G314" s="12"/>
      <c r="H314" s="16" t="str">
        <f aca="false">IF(N314="","",IFERROR(INDEX('Prix négociés'!$C$5:$C$204,MATCH(N314,'Prix négociés'!$J$5:$J$204,0)),"Référence inconnue"))</f>
        <v/>
      </c>
      <c r="I314" s="14" t="str">
        <f aca="false">IF(N314="","",IFERROR(INDEX('Prix négociés'!$G$5:$G$204,MATCH(N314,'Prix négociés'!$J$5:$J$204,0)),""))</f>
        <v/>
      </c>
      <c r="J314" s="14" t="str">
        <f aca="false">IF(OR(I314="",F314=""),"",F314-I314)</f>
        <v/>
      </c>
      <c r="K314" s="17" t="str">
        <f aca="false">IF(OR(J314="",N(I314)=0),"",J314/I314)</f>
        <v/>
      </c>
      <c r="L314" s="14" t="str">
        <f aca="false">IF(J314="","",ROUND(J314*N(E314),2))</f>
        <v/>
      </c>
      <c r="M314" s="18" t="str">
        <f aca="false">IF(N314="","",IF(I314="","Prix inconnu",IF(K314&gt;'Mode d''emploi'!$B$24,"À réclamer",IF(K314&lt;-'Mode d''emploi'!$B$24,"Moins cher","OK"))))</f>
        <v/>
      </c>
      <c r="N314" s="16" t="str">
        <f aca="false">IF(D314="","",TRIM(C314)&amp;"|"&amp;TRIM(D314))</f>
        <v/>
      </c>
    </row>
    <row r="315" customFormat="false" ht="15" hidden="false" customHeight="false" outlineLevel="0" collapsed="false">
      <c r="A315" s="15"/>
      <c r="B315" s="12"/>
      <c r="C315" s="12"/>
      <c r="D315" s="12"/>
      <c r="E315" s="12"/>
      <c r="F315" s="13"/>
      <c r="G315" s="12"/>
      <c r="H315" s="16" t="str">
        <f aca="false">IF(N315="","",IFERROR(INDEX('Prix négociés'!$C$5:$C$204,MATCH(N315,'Prix négociés'!$J$5:$J$204,0)),"Référence inconnue"))</f>
        <v/>
      </c>
      <c r="I315" s="14" t="str">
        <f aca="false">IF(N315="","",IFERROR(INDEX('Prix négociés'!$G$5:$G$204,MATCH(N315,'Prix négociés'!$J$5:$J$204,0)),""))</f>
        <v/>
      </c>
      <c r="J315" s="14" t="str">
        <f aca="false">IF(OR(I315="",F315=""),"",F315-I315)</f>
        <v/>
      </c>
      <c r="K315" s="17" t="str">
        <f aca="false">IF(OR(J315="",N(I315)=0),"",J315/I315)</f>
        <v/>
      </c>
      <c r="L315" s="14" t="str">
        <f aca="false">IF(J315="","",ROUND(J315*N(E315),2))</f>
        <v/>
      </c>
      <c r="M315" s="18" t="str">
        <f aca="false">IF(N315="","",IF(I315="","Prix inconnu",IF(K315&gt;'Mode d''emploi'!$B$24,"À réclamer",IF(K315&lt;-'Mode d''emploi'!$B$24,"Moins cher","OK"))))</f>
        <v/>
      </c>
      <c r="N315" s="16" t="str">
        <f aca="false">IF(D315="","",TRIM(C315)&amp;"|"&amp;TRIM(D315))</f>
        <v/>
      </c>
    </row>
    <row r="316" customFormat="false" ht="15" hidden="false" customHeight="false" outlineLevel="0" collapsed="false">
      <c r="A316" s="15"/>
      <c r="B316" s="12"/>
      <c r="C316" s="12"/>
      <c r="D316" s="12"/>
      <c r="E316" s="12"/>
      <c r="F316" s="13"/>
      <c r="G316" s="12"/>
      <c r="H316" s="16" t="str">
        <f aca="false">IF(N316="","",IFERROR(INDEX('Prix négociés'!$C$5:$C$204,MATCH(N316,'Prix négociés'!$J$5:$J$204,0)),"Référence inconnue"))</f>
        <v/>
      </c>
      <c r="I316" s="14" t="str">
        <f aca="false">IF(N316="","",IFERROR(INDEX('Prix négociés'!$G$5:$G$204,MATCH(N316,'Prix négociés'!$J$5:$J$204,0)),""))</f>
        <v/>
      </c>
      <c r="J316" s="14" t="str">
        <f aca="false">IF(OR(I316="",F316=""),"",F316-I316)</f>
        <v/>
      </c>
      <c r="K316" s="17" t="str">
        <f aca="false">IF(OR(J316="",N(I316)=0),"",J316/I316)</f>
        <v/>
      </c>
      <c r="L316" s="14" t="str">
        <f aca="false">IF(J316="","",ROUND(J316*N(E316),2))</f>
        <v/>
      </c>
      <c r="M316" s="18" t="str">
        <f aca="false">IF(N316="","",IF(I316="","Prix inconnu",IF(K316&gt;'Mode d''emploi'!$B$24,"À réclamer",IF(K316&lt;-'Mode d''emploi'!$B$24,"Moins cher","OK"))))</f>
        <v/>
      </c>
      <c r="N316" s="16" t="str">
        <f aca="false">IF(D316="","",TRIM(C316)&amp;"|"&amp;TRIM(D316))</f>
        <v/>
      </c>
    </row>
    <row r="317" customFormat="false" ht="15" hidden="false" customHeight="false" outlineLevel="0" collapsed="false">
      <c r="A317" s="15"/>
      <c r="B317" s="12"/>
      <c r="C317" s="12"/>
      <c r="D317" s="12"/>
      <c r="E317" s="12"/>
      <c r="F317" s="13"/>
      <c r="G317" s="12"/>
      <c r="H317" s="16" t="str">
        <f aca="false">IF(N317="","",IFERROR(INDEX('Prix négociés'!$C$5:$C$204,MATCH(N317,'Prix négociés'!$J$5:$J$204,0)),"Référence inconnue"))</f>
        <v/>
      </c>
      <c r="I317" s="14" t="str">
        <f aca="false">IF(N317="","",IFERROR(INDEX('Prix négociés'!$G$5:$G$204,MATCH(N317,'Prix négociés'!$J$5:$J$204,0)),""))</f>
        <v/>
      </c>
      <c r="J317" s="14" t="str">
        <f aca="false">IF(OR(I317="",F317=""),"",F317-I317)</f>
        <v/>
      </c>
      <c r="K317" s="17" t="str">
        <f aca="false">IF(OR(J317="",N(I317)=0),"",J317/I317)</f>
        <v/>
      </c>
      <c r="L317" s="14" t="str">
        <f aca="false">IF(J317="","",ROUND(J317*N(E317),2))</f>
        <v/>
      </c>
      <c r="M317" s="18" t="str">
        <f aca="false">IF(N317="","",IF(I317="","Prix inconnu",IF(K317&gt;'Mode d''emploi'!$B$24,"À réclamer",IF(K317&lt;-'Mode d''emploi'!$B$24,"Moins cher","OK"))))</f>
        <v/>
      </c>
      <c r="N317" s="16" t="str">
        <f aca="false">IF(D317="","",TRIM(C317)&amp;"|"&amp;TRIM(D317))</f>
        <v/>
      </c>
    </row>
    <row r="318" customFormat="false" ht="15" hidden="false" customHeight="false" outlineLevel="0" collapsed="false">
      <c r="A318" s="15"/>
      <c r="B318" s="12"/>
      <c r="C318" s="12"/>
      <c r="D318" s="12"/>
      <c r="E318" s="12"/>
      <c r="F318" s="13"/>
      <c r="G318" s="12"/>
      <c r="H318" s="16" t="str">
        <f aca="false">IF(N318="","",IFERROR(INDEX('Prix négociés'!$C$5:$C$204,MATCH(N318,'Prix négociés'!$J$5:$J$204,0)),"Référence inconnue"))</f>
        <v/>
      </c>
      <c r="I318" s="14" t="str">
        <f aca="false">IF(N318="","",IFERROR(INDEX('Prix négociés'!$G$5:$G$204,MATCH(N318,'Prix négociés'!$J$5:$J$204,0)),""))</f>
        <v/>
      </c>
      <c r="J318" s="14" t="str">
        <f aca="false">IF(OR(I318="",F318=""),"",F318-I318)</f>
        <v/>
      </c>
      <c r="K318" s="17" t="str">
        <f aca="false">IF(OR(J318="",N(I318)=0),"",J318/I318)</f>
        <v/>
      </c>
      <c r="L318" s="14" t="str">
        <f aca="false">IF(J318="","",ROUND(J318*N(E318),2))</f>
        <v/>
      </c>
      <c r="M318" s="18" t="str">
        <f aca="false">IF(N318="","",IF(I318="","Prix inconnu",IF(K318&gt;'Mode d''emploi'!$B$24,"À réclamer",IF(K318&lt;-'Mode d''emploi'!$B$24,"Moins cher","OK"))))</f>
        <v/>
      </c>
      <c r="N318" s="16" t="str">
        <f aca="false">IF(D318="","",TRIM(C318)&amp;"|"&amp;TRIM(D318))</f>
        <v/>
      </c>
    </row>
    <row r="319" customFormat="false" ht="15" hidden="false" customHeight="false" outlineLevel="0" collapsed="false">
      <c r="A319" s="15"/>
      <c r="B319" s="12"/>
      <c r="C319" s="12"/>
      <c r="D319" s="12"/>
      <c r="E319" s="12"/>
      <c r="F319" s="13"/>
      <c r="G319" s="12"/>
      <c r="H319" s="16" t="str">
        <f aca="false">IF(N319="","",IFERROR(INDEX('Prix négociés'!$C$5:$C$204,MATCH(N319,'Prix négociés'!$J$5:$J$204,0)),"Référence inconnue"))</f>
        <v/>
      </c>
      <c r="I319" s="14" t="str">
        <f aca="false">IF(N319="","",IFERROR(INDEX('Prix négociés'!$G$5:$G$204,MATCH(N319,'Prix négociés'!$J$5:$J$204,0)),""))</f>
        <v/>
      </c>
      <c r="J319" s="14" t="str">
        <f aca="false">IF(OR(I319="",F319=""),"",F319-I319)</f>
        <v/>
      </c>
      <c r="K319" s="17" t="str">
        <f aca="false">IF(OR(J319="",N(I319)=0),"",J319/I319)</f>
        <v/>
      </c>
      <c r="L319" s="14" t="str">
        <f aca="false">IF(J319="","",ROUND(J319*N(E319),2))</f>
        <v/>
      </c>
      <c r="M319" s="18" t="str">
        <f aca="false">IF(N319="","",IF(I319="","Prix inconnu",IF(K319&gt;'Mode d''emploi'!$B$24,"À réclamer",IF(K319&lt;-'Mode d''emploi'!$B$24,"Moins cher","OK"))))</f>
        <v/>
      </c>
      <c r="N319" s="16" t="str">
        <f aca="false">IF(D319="","",TRIM(C319)&amp;"|"&amp;TRIM(D319))</f>
        <v/>
      </c>
    </row>
    <row r="320" customFormat="false" ht="15" hidden="false" customHeight="false" outlineLevel="0" collapsed="false">
      <c r="A320" s="15"/>
      <c r="B320" s="12"/>
      <c r="C320" s="12"/>
      <c r="D320" s="12"/>
      <c r="E320" s="12"/>
      <c r="F320" s="13"/>
      <c r="G320" s="12"/>
      <c r="H320" s="16" t="str">
        <f aca="false">IF(N320="","",IFERROR(INDEX('Prix négociés'!$C$5:$C$204,MATCH(N320,'Prix négociés'!$J$5:$J$204,0)),"Référence inconnue"))</f>
        <v/>
      </c>
      <c r="I320" s="14" t="str">
        <f aca="false">IF(N320="","",IFERROR(INDEX('Prix négociés'!$G$5:$G$204,MATCH(N320,'Prix négociés'!$J$5:$J$204,0)),""))</f>
        <v/>
      </c>
      <c r="J320" s="14" t="str">
        <f aca="false">IF(OR(I320="",F320=""),"",F320-I320)</f>
        <v/>
      </c>
      <c r="K320" s="17" t="str">
        <f aca="false">IF(OR(J320="",N(I320)=0),"",J320/I320)</f>
        <v/>
      </c>
      <c r="L320" s="14" t="str">
        <f aca="false">IF(J320="","",ROUND(J320*N(E320),2))</f>
        <v/>
      </c>
      <c r="M320" s="18" t="str">
        <f aca="false">IF(N320="","",IF(I320="","Prix inconnu",IF(K320&gt;'Mode d''emploi'!$B$24,"À réclamer",IF(K320&lt;-'Mode d''emploi'!$B$24,"Moins cher","OK"))))</f>
        <v/>
      </c>
      <c r="N320" s="16" t="str">
        <f aca="false">IF(D320="","",TRIM(C320)&amp;"|"&amp;TRIM(D320))</f>
        <v/>
      </c>
    </row>
    <row r="321" customFormat="false" ht="15" hidden="false" customHeight="false" outlineLevel="0" collapsed="false">
      <c r="A321" s="15"/>
      <c r="B321" s="12"/>
      <c r="C321" s="12"/>
      <c r="D321" s="12"/>
      <c r="E321" s="12"/>
      <c r="F321" s="13"/>
      <c r="G321" s="12"/>
      <c r="H321" s="16" t="str">
        <f aca="false">IF(N321="","",IFERROR(INDEX('Prix négociés'!$C$5:$C$204,MATCH(N321,'Prix négociés'!$J$5:$J$204,0)),"Référence inconnue"))</f>
        <v/>
      </c>
      <c r="I321" s="14" t="str">
        <f aca="false">IF(N321="","",IFERROR(INDEX('Prix négociés'!$G$5:$G$204,MATCH(N321,'Prix négociés'!$J$5:$J$204,0)),""))</f>
        <v/>
      </c>
      <c r="J321" s="14" t="str">
        <f aca="false">IF(OR(I321="",F321=""),"",F321-I321)</f>
        <v/>
      </c>
      <c r="K321" s="17" t="str">
        <f aca="false">IF(OR(J321="",N(I321)=0),"",J321/I321)</f>
        <v/>
      </c>
      <c r="L321" s="14" t="str">
        <f aca="false">IF(J321="","",ROUND(J321*N(E321),2))</f>
        <v/>
      </c>
      <c r="M321" s="18" t="str">
        <f aca="false">IF(N321="","",IF(I321="","Prix inconnu",IF(K321&gt;'Mode d''emploi'!$B$24,"À réclamer",IF(K321&lt;-'Mode d''emploi'!$B$24,"Moins cher","OK"))))</f>
        <v/>
      </c>
      <c r="N321" s="16" t="str">
        <f aca="false">IF(D321="","",TRIM(C321)&amp;"|"&amp;TRIM(D321))</f>
        <v/>
      </c>
    </row>
    <row r="322" customFormat="false" ht="15" hidden="false" customHeight="false" outlineLevel="0" collapsed="false">
      <c r="A322" s="15"/>
      <c r="B322" s="12"/>
      <c r="C322" s="12"/>
      <c r="D322" s="12"/>
      <c r="E322" s="12"/>
      <c r="F322" s="13"/>
      <c r="G322" s="12"/>
      <c r="H322" s="16" t="str">
        <f aca="false">IF(N322="","",IFERROR(INDEX('Prix négociés'!$C$5:$C$204,MATCH(N322,'Prix négociés'!$J$5:$J$204,0)),"Référence inconnue"))</f>
        <v/>
      </c>
      <c r="I322" s="14" t="str">
        <f aca="false">IF(N322="","",IFERROR(INDEX('Prix négociés'!$G$5:$G$204,MATCH(N322,'Prix négociés'!$J$5:$J$204,0)),""))</f>
        <v/>
      </c>
      <c r="J322" s="14" t="str">
        <f aca="false">IF(OR(I322="",F322=""),"",F322-I322)</f>
        <v/>
      </c>
      <c r="K322" s="17" t="str">
        <f aca="false">IF(OR(J322="",N(I322)=0),"",J322/I322)</f>
        <v/>
      </c>
      <c r="L322" s="14" t="str">
        <f aca="false">IF(J322="","",ROUND(J322*N(E322),2))</f>
        <v/>
      </c>
      <c r="M322" s="18" t="str">
        <f aca="false">IF(N322="","",IF(I322="","Prix inconnu",IF(K322&gt;'Mode d''emploi'!$B$24,"À réclamer",IF(K322&lt;-'Mode d''emploi'!$B$24,"Moins cher","OK"))))</f>
        <v/>
      </c>
      <c r="N322" s="16" t="str">
        <f aca="false">IF(D322="","",TRIM(C322)&amp;"|"&amp;TRIM(D322))</f>
        <v/>
      </c>
    </row>
    <row r="323" customFormat="false" ht="15" hidden="false" customHeight="false" outlineLevel="0" collapsed="false">
      <c r="A323" s="15"/>
      <c r="B323" s="12"/>
      <c r="C323" s="12"/>
      <c r="D323" s="12"/>
      <c r="E323" s="12"/>
      <c r="F323" s="13"/>
      <c r="G323" s="12"/>
      <c r="H323" s="16" t="str">
        <f aca="false">IF(N323="","",IFERROR(INDEX('Prix négociés'!$C$5:$C$204,MATCH(N323,'Prix négociés'!$J$5:$J$204,0)),"Référence inconnue"))</f>
        <v/>
      </c>
      <c r="I323" s="14" t="str">
        <f aca="false">IF(N323="","",IFERROR(INDEX('Prix négociés'!$G$5:$G$204,MATCH(N323,'Prix négociés'!$J$5:$J$204,0)),""))</f>
        <v/>
      </c>
      <c r="J323" s="14" t="str">
        <f aca="false">IF(OR(I323="",F323=""),"",F323-I323)</f>
        <v/>
      </c>
      <c r="K323" s="17" t="str">
        <f aca="false">IF(OR(J323="",N(I323)=0),"",J323/I323)</f>
        <v/>
      </c>
      <c r="L323" s="14" t="str">
        <f aca="false">IF(J323="","",ROUND(J323*N(E323),2))</f>
        <v/>
      </c>
      <c r="M323" s="18" t="str">
        <f aca="false">IF(N323="","",IF(I323="","Prix inconnu",IF(K323&gt;'Mode d''emploi'!$B$24,"À réclamer",IF(K323&lt;-'Mode d''emploi'!$B$24,"Moins cher","OK"))))</f>
        <v/>
      </c>
      <c r="N323" s="16" t="str">
        <f aca="false">IF(D323="","",TRIM(C323)&amp;"|"&amp;TRIM(D323))</f>
        <v/>
      </c>
    </row>
    <row r="324" customFormat="false" ht="15" hidden="false" customHeight="false" outlineLevel="0" collapsed="false">
      <c r="A324" s="15"/>
      <c r="B324" s="12"/>
      <c r="C324" s="12"/>
      <c r="D324" s="12"/>
      <c r="E324" s="12"/>
      <c r="F324" s="13"/>
      <c r="G324" s="12"/>
      <c r="H324" s="16" t="str">
        <f aca="false">IF(N324="","",IFERROR(INDEX('Prix négociés'!$C$5:$C$204,MATCH(N324,'Prix négociés'!$J$5:$J$204,0)),"Référence inconnue"))</f>
        <v/>
      </c>
      <c r="I324" s="14" t="str">
        <f aca="false">IF(N324="","",IFERROR(INDEX('Prix négociés'!$G$5:$G$204,MATCH(N324,'Prix négociés'!$J$5:$J$204,0)),""))</f>
        <v/>
      </c>
      <c r="J324" s="14" t="str">
        <f aca="false">IF(OR(I324="",F324=""),"",F324-I324)</f>
        <v/>
      </c>
      <c r="K324" s="17" t="str">
        <f aca="false">IF(OR(J324="",N(I324)=0),"",J324/I324)</f>
        <v/>
      </c>
      <c r="L324" s="14" t="str">
        <f aca="false">IF(J324="","",ROUND(J324*N(E324),2))</f>
        <v/>
      </c>
      <c r="M324" s="18" t="str">
        <f aca="false">IF(N324="","",IF(I324="","Prix inconnu",IF(K324&gt;'Mode d''emploi'!$B$24,"À réclamer",IF(K324&lt;-'Mode d''emploi'!$B$24,"Moins cher","OK"))))</f>
        <v/>
      </c>
      <c r="N324" s="16" t="str">
        <f aca="false">IF(D324="","",TRIM(C324)&amp;"|"&amp;TRIM(D324))</f>
        <v/>
      </c>
    </row>
    <row r="325" customFormat="false" ht="15" hidden="false" customHeight="false" outlineLevel="0" collapsed="false">
      <c r="A325" s="15"/>
      <c r="B325" s="12"/>
      <c r="C325" s="12"/>
      <c r="D325" s="12"/>
      <c r="E325" s="12"/>
      <c r="F325" s="13"/>
      <c r="G325" s="12"/>
      <c r="H325" s="16" t="str">
        <f aca="false">IF(N325="","",IFERROR(INDEX('Prix négociés'!$C$5:$C$204,MATCH(N325,'Prix négociés'!$J$5:$J$204,0)),"Référence inconnue"))</f>
        <v/>
      </c>
      <c r="I325" s="14" t="str">
        <f aca="false">IF(N325="","",IFERROR(INDEX('Prix négociés'!$G$5:$G$204,MATCH(N325,'Prix négociés'!$J$5:$J$204,0)),""))</f>
        <v/>
      </c>
      <c r="J325" s="14" t="str">
        <f aca="false">IF(OR(I325="",F325=""),"",F325-I325)</f>
        <v/>
      </c>
      <c r="K325" s="17" t="str">
        <f aca="false">IF(OR(J325="",N(I325)=0),"",J325/I325)</f>
        <v/>
      </c>
      <c r="L325" s="14" t="str">
        <f aca="false">IF(J325="","",ROUND(J325*N(E325),2))</f>
        <v/>
      </c>
      <c r="M325" s="18" t="str">
        <f aca="false">IF(N325="","",IF(I325="","Prix inconnu",IF(K325&gt;'Mode d''emploi'!$B$24,"À réclamer",IF(K325&lt;-'Mode d''emploi'!$B$24,"Moins cher","OK"))))</f>
        <v/>
      </c>
      <c r="N325" s="16" t="str">
        <f aca="false">IF(D325="","",TRIM(C325)&amp;"|"&amp;TRIM(D325))</f>
        <v/>
      </c>
    </row>
    <row r="326" customFormat="false" ht="15" hidden="false" customHeight="false" outlineLevel="0" collapsed="false">
      <c r="A326" s="15"/>
      <c r="B326" s="12"/>
      <c r="C326" s="12"/>
      <c r="D326" s="12"/>
      <c r="E326" s="12"/>
      <c r="F326" s="13"/>
      <c r="G326" s="12"/>
      <c r="H326" s="16" t="str">
        <f aca="false">IF(N326="","",IFERROR(INDEX('Prix négociés'!$C$5:$C$204,MATCH(N326,'Prix négociés'!$J$5:$J$204,0)),"Référence inconnue"))</f>
        <v/>
      </c>
      <c r="I326" s="14" t="str">
        <f aca="false">IF(N326="","",IFERROR(INDEX('Prix négociés'!$G$5:$G$204,MATCH(N326,'Prix négociés'!$J$5:$J$204,0)),""))</f>
        <v/>
      </c>
      <c r="J326" s="14" t="str">
        <f aca="false">IF(OR(I326="",F326=""),"",F326-I326)</f>
        <v/>
      </c>
      <c r="K326" s="17" t="str">
        <f aca="false">IF(OR(J326="",N(I326)=0),"",J326/I326)</f>
        <v/>
      </c>
      <c r="L326" s="14" t="str">
        <f aca="false">IF(J326="","",ROUND(J326*N(E326),2))</f>
        <v/>
      </c>
      <c r="M326" s="18" t="str">
        <f aca="false">IF(N326="","",IF(I326="","Prix inconnu",IF(K326&gt;'Mode d''emploi'!$B$24,"À réclamer",IF(K326&lt;-'Mode d''emploi'!$B$24,"Moins cher","OK"))))</f>
        <v/>
      </c>
      <c r="N326" s="16" t="str">
        <f aca="false">IF(D326="","",TRIM(C326)&amp;"|"&amp;TRIM(D326))</f>
        <v/>
      </c>
    </row>
    <row r="327" customFormat="false" ht="15" hidden="false" customHeight="false" outlineLevel="0" collapsed="false">
      <c r="A327" s="15"/>
      <c r="B327" s="12"/>
      <c r="C327" s="12"/>
      <c r="D327" s="12"/>
      <c r="E327" s="12"/>
      <c r="F327" s="13"/>
      <c r="G327" s="12"/>
      <c r="H327" s="16" t="str">
        <f aca="false">IF(N327="","",IFERROR(INDEX('Prix négociés'!$C$5:$C$204,MATCH(N327,'Prix négociés'!$J$5:$J$204,0)),"Référence inconnue"))</f>
        <v/>
      </c>
      <c r="I327" s="14" t="str">
        <f aca="false">IF(N327="","",IFERROR(INDEX('Prix négociés'!$G$5:$G$204,MATCH(N327,'Prix négociés'!$J$5:$J$204,0)),""))</f>
        <v/>
      </c>
      <c r="J327" s="14" t="str">
        <f aca="false">IF(OR(I327="",F327=""),"",F327-I327)</f>
        <v/>
      </c>
      <c r="K327" s="17" t="str">
        <f aca="false">IF(OR(J327="",N(I327)=0),"",J327/I327)</f>
        <v/>
      </c>
      <c r="L327" s="14" t="str">
        <f aca="false">IF(J327="","",ROUND(J327*N(E327),2))</f>
        <v/>
      </c>
      <c r="M327" s="18" t="str">
        <f aca="false">IF(N327="","",IF(I327="","Prix inconnu",IF(K327&gt;'Mode d''emploi'!$B$24,"À réclamer",IF(K327&lt;-'Mode d''emploi'!$B$24,"Moins cher","OK"))))</f>
        <v/>
      </c>
      <c r="N327" s="16" t="str">
        <f aca="false">IF(D327="","",TRIM(C327)&amp;"|"&amp;TRIM(D327))</f>
        <v/>
      </c>
    </row>
    <row r="328" customFormat="false" ht="15" hidden="false" customHeight="false" outlineLevel="0" collapsed="false">
      <c r="A328" s="15"/>
      <c r="B328" s="12"/>
      <c r="C328" s="12"/>
      <c r="D328" s="12"/>
      <c r="E328" s="12"/>
      <c r="F328" s="13"/>
      <c r="G328" s="12"/>
      <c r="H328" s="16" t="str">
        <f aca="false">IF(N328="","",IFERROR(INDEX('Prix négociés'!$C$5:$C$204,MATCH(N328,'Prix négociés'!$J$5:$J$204,0)),"Référence inconnue"))</f>
        <v/>
      </c>
      <c r="I328" s="14" t="str">
        <f aca="false">IF(N328="","",IFERROR(INDEX('Prix négociés'!$G$5:$G$204,MATCH(N328,'Prix négociés'!$J$5:$J$204,0)),""))</f>
        <v/>
      </c>
      <c r="J328" s="14" t="str">
        <f aca="false">IF(OR(I328="",F328=""),"",F328-I328)</f>
        <v/>
      </c>
      <c r="K328" s="17" t="str">
        <f aca="false">IF(OR(J328="",N(I328)=0),"",J328/I328)</f>
        <v/>
      </c>
      <c r="L328" s="14" t="str">
        <f aca="false">IF(J328="","",ROUND(J328*N(E328),2))</f>
        <v/>
      </c>
      <c r="M328" s="18" t="str">
        <f aca="false">IF(N328="","",IF(I328="","Prix inconnu",IF(K328&gt;'Mode d''emploi'!$B$24,"À réclamer",IF(K328&lt;-'Mode d''emploi'!$B$24,"Moins cher","OK"))))</f>
        <v/>
      </c>
      <c r="N328" s="16" t="str">
        <f aca="false">IF(D328="","",TRIM(C328)&amp;"|"&amp;TRIM(D328))</f>
        <v/>
      </c>
    </row>
    <row r="329" customFormat="false" ht="15" hidden="false" customHeight="false" outlineLevel="0" collapsed="false">
      <c r="A329" s="15"/>
      <c r="B329" s="12"/>
      <c r="C329" s="12"/>
      <c r="D329" s="12"/>
      <c r="E329" s="12"/>
      <c r="F329" s="13"/>
      <c r="G329" s="12"/>
      <c r="H329" s="16" t="str">
        <f aca="false">IF(N329="","",IFERROR(INDEX('Prix négociés'!$C$5:$C$204,MATCH(N329,'Prix négociés'!$J$5:$J$204,0)),"Référence inconnue"))</f>
        <v/>
      </c>
      <c r="I329" s="14" t="str">
        <f aca="false">IF(N329="","",IFERROR(INDEX('Prix négociés'!$G$5:$G$204,MATCH(N329,'Prix négociés'!$J$5:$J$204,0)),""))</f>
        <v/>
      </c>
      <c r="J329" s="14" t="str">
        <f aca="false">IF(OR(I329="",F329=""),"",F329-I329)</f>
        <v/>
      </c>
      <c r="K329" s="17" t="str">
        <f aca="false">IF(OR(J329="",N(I329)=0),"",J329/I329)</f>
        <v/>
      </c>
      <c r="L329" s="14" t="str">
        <f aca="false">IF(J329="","",ROUND(J329*N(E329),2))</f>
        <v/>
      </c>
      <c r="M329" s="18" t="str">
        <f aca="false">IF(N329="","",IF(I329="","Prix inconnu",IF(K329&gt;'Mode d''emploi'!$B$24,"À réclamer",IF(K329&lt;-'Mode d''emploi'!$B$24,"Moins cher","OK"))))</f>
        <v/>
      </c>
      <c r="N329" s="16" t="str">
        <f aca="false">IF(D329="","",TRIM(C329)&amp;"|"&amp;TRIM(D329))</f>
        <v/>
      </c>
    </row>
    <row r="330" customFormat="false" ht="15" hidden="false" customHeight="false" outlineLevel="0" collapsed="false">
      <c r="A330" s="15"/>
      <c r="B330" s="12"/>
      <c r="C330" s="12"/>
      <c r="D330" s="12"/>
      <c r="E330" s="12"/>
      <c r="F330" s="13"/>
      <c r="G330" s="12"/>
      <c r="H330" s="16" t="str">
        <f aca="false">IF(N330="","",IFERROR(INDEX('Prix négociés'!$C$5:$C$204,MATCH(N330,'Prix négociés'!$J$5:$J$204,0)),"Référence inconnue"))</f>
        <v/>
      </c>
      <c r="I330" s="14" t="str">
        <f aca="false">IF(N330="","",IFERROR(INDEX('Prix négociés'!$G$5:$G$204,MATCH(N330,'Prix négociés'!$J$5:$J$204,0)),""))</f>
        <v/>
      </c>
      <c r="J330" s="14" t="str">
        <f aca="false">IF(OR(I330="",F330=""),"",F330-I330)</f>
        <v/>
      </c>
      <c r="K330" s="17" t="str">
        <f aca="false">IF(OR(J330="",N(I330)=0),"",J330/I330)</f>
        <v/>
      </c>
      <c r="L330" s="14" t="str">
        <f aca="false">IF(J330="","",ROUND(J330*N(E330),2))</f>
        <v/>
      </c>
      <c r="M330" s="18" t="str">
        <f aca="false">IF(N330="","",IF(I330="","Prix inconnu",IF(K330&gt;'Mode d''emploi'!$B$24,"À réclamer",IF(K330&lt;-'Mode d''emploi'!$B$24,"Moins cher","OK"))))</f>
        <v/>
      </c>
      <c r="N330" s="16" t="str">
        <f aca="false">IF(D330="","",TRIM(C330)&amp;"|"&amp;TRIM(D330))</f>
        <v/>
      </c>
    </row>
    <row r="331" customFormat="false" ht="15" hidden="false" customHeight="false" outlineLevel="0" collapsed="false">
      <c r="A331" s="15"/>
      <c r="B331" s="12"/>
      <c r="C331" s="12"/>
      <c r="D331" s="12"/>
      <c r="E331" s="12"/>
      <c r="F331" s="13"/>
      <c r="G331" s="12"/>
      <c r="H331" s="16" t="str">
        <f aca="false">IF(N331="","",IFERROR(INDEX('Prix négociés'!$C$5:$C$204,MATCH(N331,'Prix négociés'!$J$5:$J$204,0)),"Référence inconnue"))</f>
        <v/>
      </c>
      <c r="I331" s="14" t="str">
        <f aca="false">IF(N331="","",IFERROR(INDEX('Prix négociés'!$G$5:$G$204,MATCH(N331,'Prix négociés'!$J$5:$J$204,0)),""))</f>
        <v/>
      </c>
      <c r="J331" s="14" t="str">
        <f aca="false">IF(OR(I331="",F331=""),"",F331-I331)</f>
        <v/>
      </c>
      <c r="K331" s="17" t="str">
        <f aca="false">IF(OR(J331="",N(I331)=0),"",J331/I331)</f>
        <v/>
      </c>
      <c r="L331" s="14" t="str">
        <f aca="false">IF(J331="","",ROUND(J331*N(E331),2))</f>
        <v/>
      </c>
      <c r="M331" s="18" t="str">
        <f aca="false">IF(N331="","",IF(I331="","Prix inconnu",IF(K331&gt;'Mode d''emploi'!$B$24,"À réclamer",IF(K331&lt;-'Mode d''emploi'!$B$24,"Moins cher","OK"))))</f>
        <v/>
      </c>
      <c r="N331" s="16" t="str">
        <f aca="false">IF(D331="","",TRIM(C331)&amp;"|"&amp;TRIM(D331))</f>
        <v/>
      </c>
    </row>
    <row r="332" customFormat="false" ht="15" hidden="false" customHeight="false" outlineLevel="0" collapsed="false">
      <c r="A332" s="15"/>
      <c r="B332" s="12"/>
      <c r="C332" s="12"/>
      <c r="D332" s="12"/>
      <c r="E332" s="12"/>
      <c r="F332" s="13"/>
      <c r="G332" s="12"/>
      <c r="H332" s="16" t="str">
        <f aca="false">IF(N332="","",IFERROR(INDEX('Prix négociés'!$C$5:$C$204,MATCH(N332,'Prix négociés'!$J$5:$J$204,0)),"Référence inconnue"))</f>
        <v/>
      </c>
      <c r="I332" s="14" t="str">
        <f aca="false">IF(N332="","",IFERROR(INDEX('Prix négociés'!$G$5:$G$204,MATCH(N332,'Prix négociés'!$J$5:$J$204,0)),""))</f>
        <v/>
      </c>
      <c r="J332" s="14" t="str">
        <f aca="false">IF(OR(I332="",F332=""),"",F332-I332)</f>
        <v/>
      </c>
      <c r="K332" s="17" t="str">
        <f aca="false">IF(OR(J332="",N(I332)=0),"",J332/I332)</f>
        <v/>
      </c>
      <c r="L332" s="14" t="str">
        <f aca="false">IF(J332="","",ROUND(J332*N(E332),2))</f>
        <v/>
      </c>
      <c r="M332" s="18" t="str">
        <f aca="false">IF(N332="","",IF(I332="","Prix inconnu",IF(K332&gt;'Mode d''emploi'!$B$24,"À réclamer",IF(K332&lt;-'Mode d''emploi'!$B$24,"Moins cher","OK"))))</f>
        <v/>
      </c>
      <c r="N332" s="16" t="str">
        <f aca="false">IF(D332="","",TRIM(C332)&amp;"|"&amp;TRIM(D332))</f>
        <v/>
      </c>
    </row>
    <row r="333" customFormat="false" ht="15" hidden="false" customHeight="false" outlineLevel="0" collapsed="false">
      <c r="A333" s="15"/>
      <c r="B333" s="12"/>
      <c r="C333" s="12"/>
      <c r="D333" s="12"/>
      <c r="E333" s="12"/>
      <c r="F333" s="13"/>
      <c r="G333" s="12"/>
      <c r="H333" s="16" t="str">
        <f aca="false">IF(N333="","",IFERROR(INDEX('Prix négociés'!$C$5:$C$204,MATCH(N333,'Prix négociés'!$J$5:$J$204,0)),"Référence inconnue"))</f>
        <v/>
      </c>
      <c r="I333" s="14" t="str">
        <f aca="false">IF(N333="","",IFERROR(INDEX('Prix négociés'!$G$5:$G$204,MATCH(N333,'Prix négociés'!$J$5:$J$204,0)),""))</f>
        <v/>
      </c>
      <c r="J333" s="14" t="str">
        <f aca="false">IF(OR(I333="",F333=""),"",F333-I333)</f>
        <v/>
      </c>
      <c r="K333" s="17" t="str">
        <f aca="false">IF(OR(J333="",N(I333)=0),"",J333/I333)</f>
        <v/>
      </c>
      <c r="L333" s="14" t="str">
        <f aca="false">IF(J333="","",ROUND(J333*N(E333),2))</f>
        <v/>
      </c>
      <c r="M333" s="18" t="str">
        <f aca="false">IF(N333="","",IF(I333="","Prix inconnu",IF(K333&gt;'Mode d''emploi'!$B$24,"À réclamer",IF(K333&lt;-'Mode d''emploi'!$B$24,"Moins cher","OK"))))</f>
        <v/>
      </c>
      <c r="N333" s="16" t="str">
        <f aca="false">IF(D333="","",TRIM(C333)&amp;"|"&amp;TRIM(D333))</f>
        <v/>
      </c>
    </row>
    <row r="334" customFormat="false" ht="15" hidden="false" customHeight="false" outlineLevel="0" collapsed="false">
      <c r="A334" s="15"/>
      <c r="B334" s="12"/>
      <c r="C334" s="12"/>
      <c r="D334" s="12"/>
      <c r="E334" s="12"/>
      <c r="F334" s="13"/>
      <c r="G334" s="12"/>
      <c r="H334" s="16" t="str">
        <f aca="false">IF(N334="","",IFERROR(INDEX('Prix négociés'!$C$5:$C$204,MATCH(N334,'Prix négociés'!$J$5:$J$204,0)),"Référence inconnue"))</f>
        <v/>
      </c>
      <c r="I334" s="14" t="str">
        <f aca="false">IF(N334="","",IFERROR(INDEX('Prix négociés'!$G$5:$G$204,MATCH(N334,'Prix négociés'!$J$5:$J$204,0)),""))</f>
        <v/>
      </c>
      <c r="J334" s="14" t="str">
        <f aca="false">IF(OR(I334="",F334=""),"",F334-I334)</f>
        <v/>
      </c>
      <c r="K334" s="17" t="str">
        <f aca="false">IF(OR(J334="",N(I334)=0),"",J334/I334)</f>
        <v/>
      </c>
      <c r="L334" s="14" t="str">
        <f aca="false">IF(J334="","",ROUND(J334*N(E334),2))</f>
        <v/>
      </c>
      <c r="M334" s="18" t="str">
        <f aca="false">IF(N334="","",IF(I334="","Prix inconnu",IF(K334&gt;'Mode d''emploi'!$B$24,"À réclamer",IF(K334&lt;-'Mode d''emploi'!$B$24,"Moins cher","OK"))))</f>
        <v/>
      </c>
      <c r="N334" s="16" t="str">
        <f aca="false">IF(D334="","",TRIM(C334)&amp;"|"&amp;TRIM(D334))</f>
        <v/>
      </c>
    </row>
    <row r="335" customFormat="false" ht="15" hidden="false" customHeight="false" outlineLevel="0" collapsed="false">
      <c r="A335" s="15"/>
      <c r="B335" s="12"/>
      <c r="C335" s="12"/>
      <c r="D335" s="12"/>
      <c r="E335" s="12"/>
      <c r="F335" s="13"/>
      <c r="G335" s="12"/>
      <c r="H335" s="16" t="str">
        <f aca="false">IF(N335="","",IFERROR(INDEX('Prix négociés'!$C$5:$C$204,MATCH(N335,'Prix négociés'!$J$5:$J$204,0)),"Référence inconnue"))</f>
        <v/>
      </c>
      <c r="I335" s="14" t="str">
        <f aca="false">IF(N335="","",IFERROR(INDEX('Prix négociés'!$G$5:$G$204,MATCH(N335,'Prix négociés'!$J$5:$J$204,0)),""))</f>
        <v/>
      </c>
      <c r="J335" s="14" t="str">
        <f aca="false">IF(OR(I335="",F335=""),"",F335-I335)</f>
        <v/>
      </c>
      <c r="K335" s="17" t="str">
        <f aca="false">IF(OR(J335="",N(I335)=0),"",J335/I335)</f>
        <v/>
      </c>
      <c r="L335" s="14" t="str">
        <f aca="false">IF(J335="","",ROUND(J335*N(E335),2))</f>
        <v/>
      </c>
      <c r="M335" s="18" t="str">
        <f aca="false">IF(N335="","",IF(I335="","Prix inconnu",IF(K335&gt;'Mode d''emploi'!$B$24,"À réclamer",IF(K335&lt;-'Mode d''emploi'!$B$24,"Moins cher","OK"))))</f>
        <v/>
      </c>
      <c r="N335" s="16" t="str">
        <f aca="false">IF(D335="","",TRIM(C335)&amp;"|"&amp;TRIM(D335))</f>
        <v/>
      </c>
    </row>
    <row r="336" customFormat="false" ht="15" hidden="false" customHeight="false" outlineLevel="0" collapsed="false">
      <c r="A336" s="15"/>
      <c r="B336" s="12"/>
      <c r="C336" s="12"/>
      <c r="D336" s="12"/>
      <c r="E336" s="12"/>
      <c r="F336" s="13"/>
      <c r="G336" s="12"/>
      <c r="H336" s="16" t="str">
        <f aca="false">IF(N336="","",IFERROR(INDEX('Prix négociés'!$C$5:$C$204,MATCH(N336,'Prix négociés'!$J$5:$J$204,0)),"Référence inconnue"))</f>
        <v/>
      </c>
      <c r="I336" s="14" t="str">
        <f aca="false">IF(N336="","",IFERROR(INDEX('Prix négociés'!$G$5:$G$204,MATCH(N336,'Prix négociés'!$J$5:$J$204,0)),""))</f>
        <v/>
      </c>
      <c r="J336" s="14" t="str">
        <f aca="false">IF(OR(I336="",F336=""),"",F336-I336)</f>
        <v/>
      </c>
      <c r="K336" s="17" t="str">
        <f aca="false">IF(OR(J336="",N(I336)=0),"",J336/I336)</f>
        <v/>
      </c>
      <c r="L336" s="14" t="str">
        <f aca="false">IF(J336="","",ROUND(J336*N(E336),2))</f>
        <v/>
      </c>
      <c r="M336" s="18" t="str">
        <f aca="false">IF(N336="","",IF(I336="","Prix inconnu",IF(K336&gt;'Mode d''emploi'!$B$24,"À réclamer",IF(K336&lt;-'Mode d''emploi'!$B$24,"Moins cher","OK"))))</f>
        <v/>
      </c>
      <c r="N336" s="16" t="str">
        <f aca="false">IF(D336="","",TRIM(C336)&amp;"|"&amp;TRIM(D336))</f>
        <v/>
      </c>
    </row>
    <row r="337" customFormat="false" ht="15" hidden="false" customHeight="false" outlineLevel="0" collapsed="false">
      <c r="A337" s="15"/>
      <c r="B337" s="12"/>
      <c r="C337" s="12"/>
      <c r="D337" s="12"/>
      <c r="E337" s="12"/>
      <c r="F337" s="13"/>
      <c r="G337" s="12"/>
      <c r="H337" s="16" t="str">
        <f aca="false">IF(N337="","",IFERROR(INDEX('Prix négociés'!$C$5:$C$204,MATCH(N337,'Prix négociés'!$J$5:$J$204,0)),"Référence inconnue"))</f>
        <v/>
      </c>
      <c r="I337" s="14" t="str">
        <f aca="false">IF(N337="","",IFERROR(INDEX('Prix négociés'!$G$5:$G$204,MATCH(N337,'Prix négociés'!$J$5:$J$204,0)),""))</f>
        <v/>
      </c>
      <c r="J337" s="14" t="str">
        <f aca="false">IF(OR(I337="",F337=""),"",F337-I337)</f>
        <v/>
      </c>
      <c r="K337" s="17" t="str">
        <f aca="false">IF(OR(J337="",N(I337)=0),"",J337/I337)</f>
        <v/>
      </c>
      <c r="L337" s="14" t="str">
        <f aca="false">IF(J337="","",ROUND(J337*N(E337),2))</f>
        <v/>
      </c>
      <c r="M337" s="18" t="str">
        <f aca="false">IF(N337="","",IF(I337="","Prix inconnu",IF(K337&gt;'Mode d''emploi'!$B$24,"À réclamer",IF(K337&lt;-'Mode d''emploi'!$B$24,"Moins cher","OK"))))</f>
        <v/>
      </c>
      <c r="N337" s="16" t="str">
        <f aca="false">IF(D337="","",TRIM(C337)&amp;"|"&amp;TRIM(D337))</f>
        <v/>
      </c>
    </row>
    <row r="338" customFormat="false" ht="15" hidden="false" customHeight="false" outlineLevel="0" collapsed="false">
      <c r="A338" s="15"/>
      <c r="B338" s="12"/>
      <c r="C338" s="12"/>
      <c r="D338" s="12"/>
      <c r="E338" s="12"/>
      <c r="F338" s="13"/>
      <c r="G338" s="12"/>
      <c r="H338" s="16" t="str">
        <f aca="false">IF(N338="","",IFERROR(INDEX('Prix négociés'!$C$5:$C$204,MATCH(N338,'Prix négociés'!$J$5:$J$204,0)),"Référence inconnue"))</f>
        <v/>
      </c>
      <c r="I338" s="14" t="str">
        <f aca="false">IF(N338="","",IFERROR(INDEX('Prix négociés'!$G$5:$G$204,MATCH(N338,'Prix négociés'!$J$5:$J$204,0)),""))</f>
        <v/>
      </c>
      <c r="J338" s="14" t="str">
        <f aca="false">IF(OR(I338="",F338=""),"",F338-I338)</f>
        <v/>
      </c>
      <c r="K338" s="17" t="str">
        <f aca="false">IF(OR(J338="",N(I338)=0),"",J338/I338)</f>
        <v/>
      </c>
      <c r="L338" s="14" t="str">
        <f aca="false">IF(J338="","",ROUND(J338*N(E338),2))</f>
        <v/>
      </c>
      <c r="M338" s="18" t="str">
        <f aca="false">IF(N338="","",IF(I338="","Prix inconnu",IF(K338&gt;'Mode d''emploi'!$B$24,"À réclamer",IF(K338&lt;-'Mode d''emploi'!$B$24,"Moins cher","OK"))))</f>
        <v/>
      </c>
      <c r="N338" s="16" t="str">
        <f aca="false">IF(D338="","",TRIM(C338)&amp;"|"&amp;TRIM(D338))</f>
        <v/>
      </c>
    </row>
    <row r="339" customFormat="false" ht="15" hidden="false" customHeight="false" outlineLevel="0" collapsed="false">
      <c r="A339" s="15"/>
      <c r="B339" s="12"/>
      <c r="C339" s="12"/>
      <c r="D339" s="12"/>
      <c r="E339" s="12"/>
      <c r="F339" s="13"/>
      <c r="G339" s="12"/>
      <c r="H339" s="16" t="str">
        <f aca="false">IF(N339="","",IFERROR(INDEX('Prix négociés'!$C$5:$C$204,MATCH(N339,'Prix négociés'!$J$5:$J$204,0)),"Référence inconnue"))</f>
        <v/>
      </c>
      <c r="I339" s="14" t="str">
        <f aca="false">IF(N339="","",IFERROR(INDEX('Prix négociés'!$G$5:$G$204,MATCH(N339,'Prix négociés'!$J$5:$J$204,0)),""))</f>
        <v/>
      </c>
      <c r="J339" s="14" t="str">
        <f aca="false">IF(OR(I339="",F339=""),"",F339-I339)</f>
        <v/>
      </c>
      <c r="K339" s="17" t="str">
        <f aca="false">IF(OR(J339="",N(I339)=0),"",J339/I339)</f>
        <v/>
      </c>
      <c r="L339" s="14" t="str">
        <f aca="false">IF(J339="","",ROUND(J339*N(E339),2))</f>
        <v/>
      </c>
      <c r="M339" s="18" t="str">
        <f aca="false">IF(N339="","",IF(I339="","Prix inconnu",IF(K339&gt;'Mode d''emploi'!$B$24,"À réclamer",IF(K339&lt;-'Mode d''emploi'!$B$24,"Moins cher","OK"))))</f>
        <v/>
      </c>
      <c r="N339" s="16" t="str">
        <f aca="false">IF(D339="","",TRIM(C339)&amp;"|"&amp;TRIM(D339))</f>
        <v/>
      </c>
    </row>
    <row r="340" customFormat="false" ht="15" hidden="false" customHeight="false" outlineLevel="0" collapsed="false">
      <c r="A340" s="15"/>
      <c r="B340" s="12"/>
      <c r="C340" s="12"/>
      <c r="D340" s="12"/>
      <c r="E340" s="12"/>
      <c r="F340" s="13"/>
      <c r="G340" s="12"/>
      <c r="H340" s="16" t="str">
        <f aca="false">IF(N340="","",IFERROR(INDEX('Prix négociés'!$C$5:$C$204,MATCH(N340,'Prix négociés'!$J$5:$J$204,0)),"Référence inconnue"))</f>
        <v/>
      </c>
      <c r="I340" s="14" t="str">
        <f aca="false">IF(N340="","",IFERROR(INDEX('Prix négociés'!$G$5:$G$204,MATCH(N340,'Prix négociés'!$J$5:$J$204,0)),""))</f>
        <v/>
      </c>
      <c r="J340" s="14" t="str">
        <f aca="false">IF(OR(I340="",F340=""),"",F340-I340)</f>
        <v/>
      </c>
      <c r="K340" s="17" t="str">
        <f aca="false">IF(OR(J340="",N(I340)=0),"",J340/I340)</f>
        <v/>
      </c>
      <c r="L340" s="14" t="str">
        <f aca="false">IF(J340="","",ROUND(J340*N(E340),2))</f>
        <v/>
      </c>
      <c r="M340" s="18" t="str">
        <f aca="false">IF(N340="","",IF(I340="","Prix inconnu",IF(K340&gt;'Mode d''emploi'!$B$24,"À réclamer",IF(K340&lt;-'Mode d''emploi'!$B$24,"Moins cher","OK"))))</f>
        <v/>
      </c>
      <c r="N340" s="16" t="str">
        <f aca="false">IF(D340="","",TRIM(C340)&amp;"|"&amp;TRIM(D340))</f>
        <v/>
      </c>
    </row>
    <row r="341" customFormat="false" ht="15" hidden="false" customHeight="false" outlineLevel="0" collapsed="false">
      <c r="A341" s="15"/>
      <c r="B341" s="12"/>
      <c r="C341" s="12"/>
      <c r="D341" s="12"/>
      <c r="E341" s="12"/>
      <c r="F341" s="13"/>
      <c r="G341" s="12"/>
      <c r="H341" s="16" t="str">
        <f aca="false">IF(N341="","",IFERROR(INDEX('Prix négociés'!$C$5:$C$204,MATCH(N341,'Prix négociés'!$J$5:$J$204,0)),"Référence inconnue"))</f>
        <v/>
      </c>
      <c r="I341" s="14" t="str">
        <f aca="false">IF(N341="","",IFERROR(INDEX('Prix négociés'!$G$5:$G$204,MATCH(N341,'Prix négociés'!$J$5:$J$204,0)),""))</f>
        <v/>
      </c>
      <c r="J341" s="14" t="str">
        <f aca="false">IF(OR(I341="",F341=""),"",F341-I341)</f>
        <v/>
      </c>
      <c r="K341" s="17" t="str">
        <f aca="false">IF(OR(J341="",N(I341)=0),"",J341/I341)</f>
        <v/>
      </c>
      <c r="L341" s="14" t="str">
        <f aca="false">IF(J341="","",ROUND(J341*N(E341),2))</f>
        <v/>
      </c>
      <c r="M341" s="18" t="str">
        <f aca="false">IF(N341="","",IF(I341="","Prix inconnu",IF(K341&gt;'Mode d''emploi'!$B$24,"À réclamer",IF(K341&lt;-'Mode d''emploi'!$B$24,"Moins cher","OK"))))</f>
        <v/>
      </c>
      <c r="N341" s="16" t="str">
        <f aca="false">IF(D341="","",TRIM(C341)&amp;"|"&amp;TRIM(D341))</f>
        <v/>
      </c>
    </row>
    <row r="342" customFormat="false" ht="15" hidden="false" customHeight="false" outlineLevel="0" collapsed="false">
      <c r="A342" s="15"/>
      <c r="B342" s="12"/>
      <c r="C342" s="12"/>
      <c r="D342" s="12"/>
      <c r="E342" s="12"/>
      <c r="F342" s="13"/>
      <c r="G342" s="12"/>
      <c r="H342" s="16" t="str">
        <f aca="false">IF(N342="","",IFERROR(INDEX('Prix négociés'!$C$5:$C$204,MATCH(N342,'Prix négociés'!$J$5:$J$204,0)),"Référence inconnue"))</f>
        <v/>
      </c>
      <c r="I342" s="14" t="str">
        <f aca="false">IF(N342="","",IFERROR(INDEX('Prix négociés'!$G$5:$G$204,MATCH(N342,'Prix négociés'!$J$5:$J$204,0)),""))</f>
        <v/>
      </c>
      <c r="J342" s="14" t="str">
        <f aca="false">IF(OR(I342="",F342=""),"",F342-I342)</f>
        <v/>
      </c>
      <c r="K342" s="17" t="str">
        <f aca="false">IF(OR(J342="",N(I342)=0),"",J342/I342)</f>
        <v/>
      </c>
      <c r="L342" s="14" t="str">
        <f aca="false">IF(J342="","",ROUND(J342*N(E342),2))</f>
        <v/>
      </c>
      <c r="M342" s="18" t="str">
        <f aca="false">IF(N342="","",IF(I342="","Prix inconnu",IF(K342&gt;'Mode d''emploi'!$B$24,"À réclamer",IF(K342&lt;-'Mode d''emploi'!$B$24,"Moins cher","OK"))))</f>
        <v/>
      </c>
      <c r="N342" s="16" t="str">
        <f aca="false">IF(D342="","",TRIM(C342)&amp;"|"&amp;TRIM(D342))</f>
        <v/>
      </c>
    </row>
    <row r="343" customFormat="false" ht="15" hidden="false" customHeight="false" outlineLevel="0" collapsed="false">
      <c r="A343" s="15"/>
      <c r="B343" s="12"/>
      <c r="C343" s="12"/>
      <c r="D343" s="12"/>
      <c r="E343" s="12"/>
      <c r="F343" s="13"/>
      <c r="G343" s="12"/>
      <c r="H343" s="16" t="str">
        <f aca="false">IF(N343="","",IFERROR(INDEX('Prix négociés'!$C$5:$C$204,MATCH(N343,'Prix négociés'!$J$5:$J$204,0)),"Référence inconnue"))</f>
        <v/>
      </c>
      <c r="I343" s="14" t="str">
        <f aca="false">IF(N343="","",IFERROR(INDEX('Prix négociés'!$G$5:$G$204,MATCH(N343,'Prix négociés'!$J$5:$J$204,0)),""))</f>
        <v/>
      </c>
      <c r="J343" s="14" t="str">
        <f aca="false">IF(OR(I343="",F343=""),"",F343-I343)</f>
        <v/>
      </c>
      <c r="K343" s="17" t="str">
        <f aca="false">IF(OR(J343="",N(I343)=0),"",J343/I343)</f>
        <v/>
      </c>
      <c r="L343" s="14" t="str">
        <f aca="false">IF(J343="","",ROUND(J343*N(E343),2))</f>
        <v/>
      </c>
      <c r="M343" s="18" t="str">
        <f aca="false">IF(N343="","",IF(I343="","Prix inconnu",IF(K343&gt;'Mode d''emploi'!$B$24,"À réclamer",IF(K343&lt;-'Mode d''emploi'!$B$24,"Moins cher","OK"))))</f>
        <v/>
      </c>
      <c r="N343" s="16" t="str">
        <f aca="false">IF(D343="","",TRIM(C343)&amp;"|"&amp;TRIM(D343))</f>
        <v/>
      </c>
    </row>
    <row r="344" customFormat="false" ht="15" hidden="false" customHeight="false" outlineLevel="0" collapsed="false">
      <c r="A344" s="15"/>
      <c r="B344" s="12"/>
      <c r="C344" s="12"/>
      <c r="D344" s="12"/>
      <c r="E344" s="12"/>
      <c r="F344" s="13"/>
      <c r="G344" s="12"/>
      <c r="H344" s="16" t="str">
        <f aca="false">IF(N344="","",IFERROR(INDEX('Prix négociés'!$C$5:$C$204,MATCH(N344,'Prix négociés'!$J$5:$J$204,0)),"Référence inconnue"))</f>
        <v/>
      </c>
      <c r="I344" s="14" t="str">
        <f aca="false">IF(N344="","",IFERROR(INDEX('Prix négociés'!$G$5:$G$204,MATCH(N344,'Prix négociés'!$J$5:$J$204,0)),""))</f>
        <v/>
      </c>
      <c r="J344" s="14" t="str">
        <f aca="false">IF(OR(I344="",F344=""),"",F344-I344)</f>
        <v/>
      </c>
      <c r="K344" s="17" t="str">
        <f aca="false">IF(OR(J344="",N(I344)=0),"",J344/I344)</f>
        <v/>
      </c>
      <c r="L344" s="14" t="str">
        <f aca="false">IF(J344="","",ROUND(J344*N(E344),2))</f>
        <v/>
      </c>
      <c r="M344" s="18" t="str">
        <f aca="false">IF(N344="","",IF(I344="","Prix inconnu",IF(K344&gt;'Mode d''emploi'!$B$24,"À réclamer",IF(K344&lt;-'Mode d''emploi'!$B$24,"Moins cher","OK"))))</f>
        <v/>
      </c>
      <c r="N344" s="16" t="str">
        <f aca="false">IF(D344="","",TRIM(C344)&amp;"|"&amp;TRIM(D344))</f>
        <v/>
      </c>
    </row>
    <row r="345" customFormat="false" ht="15" hidden="false" customHeight="false" outlineLevel="0" collapsed="false">
      <c r="A345" s="15"/>
      <c r="B345" s="12"/>
      <c r="C345" s="12"/>
      <c r="D345" s="12"/>
      <c r="E345" s="12"/>
      <c r="F345" s="13"/>
      <c r="G345" s="12"/>
      <c r="H345" s="16" t="str">
        <f aca="false">IF(N345="","",IFERROR(INDEX('Prix négociés'!$C$5:$C$204,MATCH(N345,'Prix négociés'!$J$5:$J$204,0)),"Référence inconnue"))</f>
        <v/>
      </c>
      <c r="I345" s="14" t="str">
        <f aca="false">IF(N345="","",IFERROR(INDEX('Prix négociés'!$G$5:$G$204,MATCH(N345,'Prix négociés'!$J$5:$J$204,0)),""))</f>
        <v/>
      </c>
      <c r="J345" s="14" t="str">
        <f aca="false">IF(OR(I345="",F345=""),"",F345-I345)</f>
        <v/>
      </c>
      <c r="K345" s="17" t="str">
        <f aca="false">IF(OR(J345="",N(I345)=0),"",J345/I345)</f>
        <v/>
      </c>
      <c r="L345" s="14" t="str">
        <f aca="false">IF(J345="","",ROUND(J345*N(E345),2))</f>
        <v/>
      </c>
      <c r="M345" s="18" t="str">
        <f aca="false">IF(N345="","",IF(I345="","Prix inconnu",IF(K345&gt;'Mode d''emploi'!$B$24,"À réclamer",IF(K345&lt;-'Mode d''emploi'!$B$24,"Moins cher","OK"))))</f>
        <v/>
      </c>
      <c r="N345" s="16" t="str">
        <f aca="false">IF(D345="","",TRIM(C345)&amp;"|"&amp;TRIM(D345))</f>
        <v/>
      </c>
    </row>
    <row r="346" customFormat="false" ht="15" hidden="false" customHeight="false" outlineLevel="0" collapsed="false">
      <c r="A346" s="15"/>
      <c r="B346" s="12"/>
      <c r="C346" s="12"/>
      <c r="D346" s="12"/>
      <c r="E346" s="12"/>
      <c r="F346" s="13"/>
      <c r="G346" s="12"/>
      <c r="H346" s="16" t="str">
        <f aca="false">IF(N346="","",IFERROR(INDEX('Prix négociés'!$C$5:$C$204,MATCH(N346,'Prix négociés'!$J$5:$J$204,0)),"Référence inconnue"))</f>
        <v/>
      </c>
      <c r="I346" s="14" t="str">
        <f aca="false">IF(N346="","",IFERROR(INDEX('Prix négociés'!$G$5:$G$204,MATCH(N346,'Prix négociés'!$J$5:$J$204,0)),""))</f>
        <v/>
      </c>
      <c r="J346" s="14" t="str">
        <f aca="false">IF(OR(I346="",F346=""),"",F346-I346)</f>
        <v/>
      </c>
      <c r="K346" s="17" t="str">
        <f aca="false">IF(OR(J346="",N(I346)=0),"",J346/I346)</f>
        <v/>
      </c>
      <c r="L346" s="14" t="str">
        <f aca="false">IF(J346="","",ROUND(J346*N(E346),2))</f>
        <v/>
      </c>
      <c r="M346" s="18" t="str">
        <f aca="false">IF(N346="","",IF(I346="","Prix inconnu",IF(K346&gt;'Mode d''emploi'!$B$24,"À réclamer",IF(K346&lt;-'Mode d''emploi'!$B$24,"Moins cher","OK"))))</f>
        <v/>
      </c>
      <c r="N346" s="16" t="str">
        <f aca="false">IF(D346="","",TRIM(C346)&amp;"|"&amp;TRIM(D346))</f>
        <v/>
      </c>
    </row>
    <row r="347" customFormat="false" ht="15" hidden="false" customHeight="false" outlineLevel="0" collapsed="false">
      <c r="A347" s="15"/>
      <c r="B347" s="12"/>
      <c r="C347" s="12"/>
      <c r="D347" s="12"/>
      <c r="E347" s="12"/>
      <c r="F347" s="13"/>
      <c r="G347" s="12"/>
      <c r="H347" s="16" t="str">
        <f aca="false">IF(N347="","",IFERROR(INDEX('Prix négociés'!$C$5:$C$204,MATCH(N347,'Prix négociés'!$J$5:$J$204,0)),"Référence inconnue"))</f>
        <v/>
      </c>
      <c r="I347" s="14" t="str">
        <f aca="false">IF(N347="","",IFERROR(INDEX('Prix négociés'!$G$5:$G$204,MATCH(N347,'Prix négociés'!$J$5:$J$204,0)),""))</f>
        <v/>
      </c>
      <c r="J347" s="14" t="str">
        <f aca="false">IF(OR(I347="",F347=""),"",F347-I347)</f>
        <v/>
      </c>
      <c r="K347" s="17" t="str">
        <f aca="false">IF(OR(J347="",N(I347)=0),"",J347/I347)</f>
        <v/>
      </c>
      <c r="L347" s="14" t="str">
        <f aca="false">IF(J347="","",ROUND(J347*N(E347),2))</f>
        <v/>
      </c>
      <c r="M347" s="18" t="str">
        <f aca="false">IF(N347="","",IF(I347="","Prix inconnu",IF(K347&gt;'Mode d''emploi'!$B$24,"À réclamer",IF(K347&lt;-'Mode d''emploi'!$B$24,"Moins cher","OK"))))</f>
        <v/>
      </c>
      <c r="N347" s="16" t="str">
        <f aca="false">IF(D347="","",TRIM(C347)&amp;"|"&amp;TRIM(D347))</f>
        <v/>
      </c>
    </row>
    <row r="348" customFormat="false" ht="15" hidden="false" customHeight="false" outlineLevel="0" collapsed="false">
      <c r="A348" s="15"/>
      <c r="B348" s="12"/>
      <c r="C348" s="12"/>
      <c r="D348" s="12"/>
      <c r="E348" s="12"/>
      <c r="F348" s="13"/>
      <c r="G348" s="12"/>
      <c r="H348" s="16" t="str">
        <f aca="false">IF(N348="","",IFERROR(INDEX('Prix négociés'!$C$5:$C$204,MATCH(N348,'Prix négociés'!$J$5:$J$204,0)),"Référence inconnue"))</f>
        <v/>
      </c>
      <c r="I348" s="14" t="str">
        <f aca="false">IF(N348="","",IFERROR(INDEX('Prix négociés'!$G$5:$G$204,MATCH(N348,'Prix négociés'!$J$5:$J$204,0)),""))</f>
        <v/>
      </c>
      <c r="J348" s="14" t="str">
        <f aca="false">IF(OR(I348="",F348=""),"",F348-I348)</f>
        <v/>
      </c>
      <c r="K348" s="17" t="str">
        <f aca="false">IF(OR(J348="",N(I348)=0),"",J348/I348)</f>
        <v/>
      </c>
      <c r="L348" s="14" t="str">
        <f aca="false">IF(J348="","",ROUND(J348*N(E348),2))</f>
        <v/>
      </c>
      <c r="M348" s="18" t="str">
        <f aca="false">IF(N348="","",IF(I348="","Prix inconnu",IF(K348&gt;'Mode d''emploi'!$B$24,"À réclamer",IF(K348&lt;-'Mode d''emploi'!$B$24,"Moins cher","OK"))))</f>
        <v/>
      </c>
      <c r="N348" s="16" t="str">
        <f aca="false">IF(D348="","",TRIM(C348)&amp;"|"&amp;TRIM(D348))</f>
        <v/>
      </c>
    </row>
    <row r="349" customFormat="false" ht="15" hidden="false" customHeight="false" outlineLevel="0" collapsed="false">
      <c r="A349" s="15"/>
      <c r="B349" s="12"/>
      <c r="C349" s="12"/>
      <c r="D349" s="12"/>
      <c r="E349" s="12"/>
      <c r="F349" s="13"/>
      <c r="G349" s="12"/>
      <c r="H349" s="16" t="str">
        <f aca="false">IF(N349="","",IFERROR(INDEX('Prix négociés'!$C$5:$C$204,MATCH(N349,'Prix négociés'!$J$5:$J$204,0)),"Référence inconnue"))</f>
        <v/>
      </c>
      <c r="I349" s="14" t="str">
        <f aca="false">IF(N349="","",IFERROR(INDEX('Prix négociés'!$G$5:$G$204,MATCH(N349,'Prix négociés'!$J$5:$J$204,0)),""))</f>
        <v/>
      </c>
      <c r="J349" s="14" t="str">
        <f aca="false">IF(OR(I349="",F349=""),"",F349-I349)</f>
        <v/>
      </c>
      <c r="K349" s="17" t="str">
        <f aca="false">IF(OR(J349="",N(I349)=0),"",J349/I349)</f>
        <v/>
      </c>
      <c r="L349" s="14" t="str">
        <f aca="false">IF(J349="","",ROUND(J349*N(E349),2))</f>
        <v/>
      </c>
      <c r="M349" s="18" t="str">
        <f aca="false">IF(N349="","",IF(I349="","Prix inconnu",IF(K349&gt;'Mode d''emploi'!$B$24,"À réclamer",IF(K349&lt;-'Mode d''emploi'!$B$24,"Moins cher","OK"))))</f>
        <v/>
      </c>
      <c r="N349" s="16" t="str">
        <f aca="false">IF(D349="","",TRIM(C349)&amp;"|"&amp;TRIM(D349))</f>
        <v/>
      </c>
    </row>
    <row r="350" customFormat="false" ht="15" hidden="false" customHeight="false" outlineLevel="0" collapsed="false">
      <c r="A350" s="15"/>
      <c r="B350" s="12"/>
      <c r="C350" s="12"/>
      <c r="D350" s="12"/>
      <c r="E350" s="12"/>
      <c r="F350" s="13"/>
      <c r="G350" s="12"/>
      <c r="H350" s="16" t="str">
        <f aca="false">IF(N350="","",IFERROR(INDEX('Prix négociés'!$C$5:$C$204,MATCH(N350,'Prix négociés'!$J$5:$J$204,0)),"Référence inconnue"))</f>
        <v/>
      </c>
      <c r="I350" s="14" t="str">
        <f aca="false">IF(N350="","",IFERROR(INDEX('Prix négociés'!$G$5:$G$204,MATCH(N350,'Prix négociés'!$J$5:$J$204,0)),""))</f>
        <v/>
      </c>
      <c r="J350" s="14" t="str">
        <f aca="false">IF(OR(I350="",F350=""),"",F350-I350)</f>
        <v/>
      </c>
      <c r="K350" s="17" t="str">
        <f aca="false">IF(OR(J350="",N(I350)=0),"",J350/I350)</f>
        <v/>
      </c>
      <c r="L350" s="14" t="str">
        <f aca="false">IF(J350="","",ROUND(J350*N(E350),2))</f>
        <v/>
      </c>
      <c r="M350" s="18" t="str">
        <f aca="false">IF(N350="","",IF(I350="","Prix inconnu",IF(K350&gt;'Mode d''emploi'!$B$24,"À réclamer",IF(K350&lt;-'Mode d''emploi'!$B$24,"Moins cher","OK"))))</f>
        <v/>
      </c>
      <c r="N350" s="16" t="str">
        <f aca="false">IF(D350="","",TRIM(C350)&amp;"|"&amp;TRIM(D350))</f>
        <v/>
      </c>
    </row>
    <row r="351" customFormat="false" ht="15" hidden="false" customHeight="false" outlineLevel="0" collapsed="false">
      <c r="A351" s="15"/>
      <c r="B351" s="12"/>
      <c r="C351" s="12"/>
      <c r="D351" s="12"/>
      <c r="E351" s="12"/>
      <c r="F351" s="13"/>
      <c r="G351" s="12"/>
      <c r="H351" s="16" t="str">
        <f aca="false">IF(N351="","",IFERROR(INDEX('Prix négociés'!$C$5:$C$204,MATCH(N351,'Prix négociés'!$J$5:$J$204,0)),"Référence inconnue"))</f>
        <v/>
      </c>
      <c r="I351" s="14" t="str">
        <f aca="false">IF(N351="","",IFERROR(INDEX('Prix négociés'!$G$5:$G$204,MATCH(N351,'Prix négociés'!$J$5:$J$204,0)),""))</f>
        <v/>
      </c>
      <c r="J351" s="14" t="str">
        <f aca="false">IF(OR(I351="",F351=""),"",F351-I351)</f>
        <v/>
      </c>
      <c r="K351" s="17" t="str">
        <f aca="false">IF(OR(J351="",N(I351)=0),"",J351/I351)</f>
        <v/>
      </c>
      <c r="L351" s="14" t="str">
        <f aca="false">IF(J351="","",ROUND(J351*N(E351),2))</f>
        <v/>
      </c>
      <c r="M351" s="18" t="str">
        <f aca="false">IF(N351="","",IF(I351="","Prix inconnu",IF(K351&gt;'Mode d''emploi'!$B$24,"À réclamer",IF(K351&lt;-'Mode d''emploi'!$B$24,"Moins cher","OK"))))</f>
        <v/>
      </c>
      <c r="N351" s="16" t="str">
        <f aca="false">IF(D351="","",TRIM(C351)&amp;"|"&amp;TRIM(D351))</f>
        <v/>
      </c>
    </row>
    <row r="352" customFormat="false" ht="15" hidden="false" customHeight="false" outlineLevel="0" collapsed="false">
      <c r="A352" s="15"/>
      <c r="B352" s="12"/>
      <c r="C352" s="12"/>
      <c r="D352" s="12"/>
      <c r="E352" s="12"/>
      <c r="F352" s="13"/>
      <c r="G352" s="12"/>
      <c r="H352" s="16" t="str">
        <f aca="false">IF(N352="","",IFERROR(INDEX('Prix négociés'!$C$5:$C$204,MATCH(N352,'Prix négociés'!$J$5:$J$204,0)),"Référence inconnue"))</f>
        <v/>
      </c>
      <c r="I352" s="14" t="str">
        <f aca="false">IF(N352="","",IFERROR(INDEX('Prix négociés'!$G$5:$G$204,MATCH(N352,'Prix négociés'!$J$5:$J$204,0)),""))</f>
        <v/>
      </c>
      <c r="J352" s="14" t="str">
        <f aca="false">IF(OR(I352="",F352=""),"",F352-I352)</f>
        <v/>
      </c>
      <c r="K352" s="17" t="str">
        <f aca="false">IF(OR(J352="",N(I352)=0),"",J352/I352)</f>
        <v/>
      </c>
      <c r="L352" s="14" t="str">
        <f aca="false">IF(J352="","",ROUND(J352*N(E352),2))</f>
        <v/>
      </c>
      <c r="M352" s="18" t="str">
        <f aca="false">IF(N352="","",IF(I352="","Prix inconnu",IF(K352&gt;'Mode d''emploi'!$B$24,"À réclamer",IF(K352&lt;-'Mode d''emploi'!$B$24,"Moins cher","OK"))))</f>
        <v/>
      </c>
      <c r="N352" s="16" t="str">
        <f aca="false">IF(D352="","",TRIM(C352)&amp;"|"&amp;TRIM(D352))</f>
        <v/>
      </c>
    </row>
    <row r="353" customFormat="false" ht="15" hidden="false" customHeight="false" outlineLevel="0" collapsed="false">
      <c r="A353" s="15"/>
      <c r="B353" s="12"/>
      <c r="C353" s="12"/>
      <c r="D353" s="12"/>
      <c r="E353" s="12"/>
      <c r="F353" s="13"/>
      <c r="G353" s="12"/>
      <c r="H353" s="16" t="str">
        <f aca="false">IF(N353="","",IFERROR(INDEX('Prix négociés'!$C$5:$C$204,MATCH(N353,'Prix négociés'!$J$5:$J$204,0)),"Référence inconnue"))</f>
        <v/>
      </c>
      <c r="I353" s="14" t="str">
        <f aca="false">IF(N353="","",IFERROR(INDEX('Prix négociés'!$G$5:$G$204,MATCH(N353,'Prix négociés'!$J$5:$J$204,0)),""))</f>
        <v/>
      </c>
      <c r="J353" s="14" t="str">
        <f aca="false">IF(OR(I353="",F353=""),"",F353-I353)</f>
        <v/>
      </c>
      <c r="K353" s="17" t="str">
        <f aca="false">IF(OR(J353="",N(I353)=0),"",J353/I353)</f>
        <v/>
      </c>
      <c r="L353" s="14" t="str">
        <f aca="false">IF(J353="","",ROUND(J353*N(E353),2))</f>
        <v/>
      </c>
      <c r="M353" s="18" t="str">
        <f aca="false">IF(N353="","",IF(I353="","Prix inconnu",IF(K353&gt;'Mode d''emploi'!$B$24,"À réclamer",IF(K353&lt;-'Mode d''emploi'!$B$24,"Moins cher","OK"))))</f>
        <v/>
      </c>
      <c r="N353" s="16" t="str">
        <f aca="false">IF(D353="","",TRIM(C353)&amp;"|"&amp;TRIM(D353))</f>
        <v/>
      </c>
    </row>
    <row r="354" customFormat="false" ht="15" hidden="false" customHeight="false" outlineLevel="0" collapsed="false">
      <c r="A354" s="15"/>
      <c r="B354" s="12"/>
      <c r="C354" s="12"/>
      <c r="D354" s="12"/>
      <c r="E354" s="12"/>
      <c r="F354" s="13"/>
      <c r="G354" s="12"/>
      <c r="H354" s="16" t="str">
        <f aca="false">IF(N354="","",IFERROR(INDEX('Prix négociés'!$C$5:$C$204,MATCH(N354,'Prix négociés'!$J$5:$J$204,0)),"Référence inconnue"))</f>
        <v/>
      </c>
      <c r="I354" s="14" t="str">
        <f aca="false">IF(N354="","",IFERROR(INDEX('Prix négociés'!$G$5:$G$204,MATCH(N354,'Prix négociés'!$J$5:$J$204,0)),""))</f>
        <v/>
      </c>
      <c r="J354" s="14" t="str">
        <f aca="false">IF(OR(I354="",F354=""),"",F354-I354)</f>
        <v/>
      </c>
      <c r="K354" s="17" t="str">
        <f aca="false">IF(OR(J354="",N(I354)=0),"",J354/I354)</f>
        <v/>
      </c>
      <c r="L354" s="14" t="str">
        <f aca="false">IF(J354="","",ROUND(J354*N(E354),2))</f>
        <v/>
      </c>
      <c r="M354" s="18" t="str">
        <f aca="false">IF(N354="","",IF(I354="","Prix inconnu",IF(K354&gt;'Mode d''emploi'!$B$24,"À réclamer",IF(K354&lt;-'Mode d''emploi'!$B$24,"Moins cher","OK"))))</f>
        <v/>
      </c>
      <c r="N354" s="16" t="str">
        <f aca="false">IF(D354="","",TRIM(C354)&amp;"|"&amp;TRIM(D354))</f>
        <v/>
      </c>
    </row>
    <row r="355" customFormat="false" ht="15" hidden="false" customHeight="false" outlineLevel="0" collapsed="false">
      <c r="A355" s="15"/>
      <c r="B355" s="12"/>
      <c r="C355" s="12"/>
      <c r="D355" s="12"/>
      <c r="E355" s="12"/>
      <c r="F355" s="13"/>
      <c r="G355" s="12"/>
      <c r="H355" s="16" t="str">
        <f aca="false">IF(N355="","",IFERROR(INDEX('Prix négociés'!$C$5:$C$204,MATCH(N355,'Prix négociés'!$J$5:$J$204,0)),"Référence inconnue"))</f>
        <v/>
      </c>
      <c r="I355" s="14" t="str">
        <f aca="false">IF(N355="","",IFERROR(INDEX('Prix négociés'!$G$5:$G$204,MATCH(N355,'Prix négociés'!$J$5:$J$204,0)),""))</f>
        <v/>
      </c>
      <c r="J355" s="14" t="str">
        <f aca="false">IF(OR(I355="",F355=""),"",F355-I355)</f>
        <v/>
      </c>
      <c r="K355" s="17" t="str">
        <f aca="false">IF(OR(J355="",N(I355)=0),"",J355/I355)</f>
        <v/>
      </c>
      <c r="L355" s="14" t="str">
        <f aca="false">IF(J355="","",ROUND(J355*N(E355),2))</f>
        <v/>
      </c>
      <c r="M355" s="18" t="str">
        <f aca="false">IF(N355="","",IF(I355="","Prix inconnu",IF(K355&gt;'Mode d''emploi'!$B$24,"À réclamer",IF(K355&lt;-'Mode d''emploi'!$B$24,"Moins cher","OK"))))</f>
        <v/>
      </c>
      <c r="N355" s="16" t="str">
        <f aca="false">IF(D355="","",TRIM(C355)&amp;"|"&amp;TRIM(D355))</f>
        <v/>
      </c>
    </row>
    <row r="356" customFormat="false" ht="15" hidden="false" customHeight="false" outlineLevel="0" collapsed="false">
      <c r="A356" s="15"/>
      <c r="B356" s="12"/>
      <c r="C356" s="12"/>
      <c r="D356" s="12"/>
      <c r="E356" s="12"/>
      <c r="F356" s="13"/>
      <c r="G356" s="12"/>
      <c r="H356" s="16" t="str">
        <f aca="false">IF(N356="","",IFERROR(INDEX('Prix négociés'!$C$5:$C$204,MATCH(N356,'Prix négociés'!$J$5:$J$204,0)),"Référence inconnue"))</f>
        <v/>
      </c>
      <c r="I356" s="14" t="str">
        <f aca="false">IF(N356="","",IFERROR(INDEX('Prix négociés'!$G$5:$G$204,MATCH(N356,'Prix négociés'!$J$5:$J$204,0)),""))</f>
        <v/>
      </c>
      <c r="J356" s="14" t="str">
        <f aca="false">IF(OR(I356="",F356=""),"",F356-I356)</f>
        <v/>
      </c>
      <c r="K356" s="17" t="str">
        <f aca="false">IF(OR(J356="",N(I356)=0),"",J356/I356)</f>
        <v/>
      </c>
      <c r="L356" s="14" t="str">
        <f aca="false">IF(J356="","",ROUND(J356*N(E356),2))</f>
        <v/>
      </c>
      <c r="M356" s="18" t="str">
        <f aca="false">IF(N356="","",IF(I356="","Prix inconnu",IF(K356&gt;'Mode d''emploi'!$B$24,"À réclamer",IF(K356&lt;-'Mode d''emploi'!$B$24,"Moins cher","OK"))))</f>
        <v/>
      </c>
      <c r="N356" s="16" t="str">
        <f aca="false">IF(D356="","",TRIM(C356)&amp;"|"&amp;TRIM(D356))</f>
        <v/>
      </c>
    </row>
    <row r="357" customFormat="false" ht="15" hidden="false" customHeight="false" outlineLevel="0" collapsed="false">
      <c r="A357" s="15"/>
      <c r="B357" s="12"/>
      <c r="C357" s="12"/>
      <c r="D357" s="12"/>
      <c r="E357" s="12"/>
      <c r="F357" s="13"/>
      <c r="G357" s="12"/>
      <c r="H357" s="16" t="str">
        <f aca="false">IF(N357="","",IFERROR(INDEX('Prix négociés'!$C$5:$C$204,MATCH(N357,'Prix négociés'!$J$5:$J$204,0)),"Référence inconnue"))</f>
        <v/>
      </c>
      <c r="I357" s="14" t="str">
        <f aca="false">IF(N357="","",IFERROR(INDEX('Prix négociés'!$G$5:$G$204,MATCH(N357,'Prix négociés'!$J$5:$J$204,0)),""))</f>
        <v/>
      </c>
      <c r="J357" s="14" t="str">
        <f aca="false">IF(OR(I357="",F357=""),"",F357-I357)</f>
        <v/>
      </c>
      <c r="K357" s="17" t="str">
        <f aca="false">IF(OR(J357="",N(I357)=0),"",J357/I357)</f>
        <v/>
      </c>
      <c r="L357" s="14" t="str">
        <f aca="false">IF(J357="","",ROUND(J357*N(E357),2))</f>
        <v/>
      </c>
      <c r="M357" s="18" t="str">
        <f aca="false">IF(N357="","",IF(I357="","Prix inconnu",IF(K357&gt;'Mode d''emploi'!$B$24,"À réclamer",IF(K357&lt;-'Mode d''emploi'!$B$24,"Moins cher","OK"))))</f>
        <v/>
      </c>
      <c r="N357" s="16" t="str">
        <f aca="false">IF(D357="","",TRIM(C357)&amp;"|"&amp;TRIM(D357))</f>
        <v/>
      </c>
    </row>
    <row r="358" customFormat="false" ht="15" hidden="false" customHeight="false" outlineLevel="0" collapsed="false">
      <c r="A358" s="15"/>
      <c r="B358" s="12"/>
      <c r="C358" s="12"/>
      <c r="D358" s="12"/>
      <c r="E358" s="12"/>
      <c r="F358" s="13"/>
      <c r="G358" s="12"/>
      <c r="H358" s="16" t="str">
        <f aca="false">IF(N358="","",IFERROR(INDEX('Prix négociés'!$C$5:$C$204,MATCH(N358,'Prix négociés'!$J$5:$J$204,0)),"Référence inconnue"))</f>
        <v/>
      </c>
      <c r="I358" s="14" t="str">
        <f aca="false">IF(N358="","",IFERROR(INDEX('Prix négociés'!$G$5:$G$204,MATCH(N358,'Prix négociés'!$J$5:$J$204,0)),""))</f>
        <v/>
      </c>
      <c r="J358" s="14" t="str">
        <f aca="false">IF(OR(I358="",F358=""),"",F358-I358)</f>
        <v/>
      </c>
      <c r="K358" s="17" t="str">
        <f aca="false">IF(OR(J358="",N(I358)=0),"",J358/I358)</f>
        <v/>
      </c>
      <c r="L358" s="14" t="str">
        <f aca="false">IF(J358="","",ROUND(J358*N(E358),2))</f>
        <v/>
      </c>
      <c r="M358" s="18" t="str">
        <f aca="false">IF(N358="","",IF(I358="","Prix inconnu",IF(K358&gt;'Mode d''emploi'!$B$24,"À réclamer",IF(K358&lt;-'Mode d''emploi'!$B$24,"Moins cher","OK"))))</f>
        <v/>
      </c>
      <c r="N358" s="16" t="str">
        <f aca="false">IF(D358="","",TRIM(C358)&amp;"|"&amp;TRIM(D358))</f>
        <v/>
      </c>
    </row>
    <row r="359" customFormat="false" ht="15" hidden="false" customHeight="false" outlineLevel="0" collapsed="false">
      <c r="A359" s="15"/>
      <c r="B359" s="12"/>
      <c r="C359" s="12"/>
      <c r="D359" s="12"/>
      <c r="E359" s="12"/>
      <c r="F359" s="13"/>
      <c r="G359" s="12"/>
      <c r="H359" s="16" t="str">
        <f aca="false">IF(N359="","",IFERROR(INDEX('Prix négociés'!$C$5:$C$204,MATCH(N359,'Prix négociés'!$J$5:$J$204,0)),"Référence inconnue"))</f>
        <v/>
      </c>
      <c r="I359" s="14" t="str">
        <f aca="false">IF(N359="","",IFERROR(INDEX('Prix négociés'!$G$5:$G$204,MATCH(N359,'Prix négociés'!$J$5:$J$204,0)),""))</f>
        <v/>
      </c>
      <c r="J359" s="14" t="str">
        <f aca="false">IF(OR(I359="",F359=""),"",F359-I359)</f>
        <v/>
      </c>
      <c r="K359" s="17" t="str">
        <f aca="false">IF(OR(J359="",N(I359)=0),"",J359/I359)</f>
        <v/>
      </c>
      <c r="L359" s="14" t="str">
        <f aca="false">IF(J359="","",ROUND(J359*N(E359),2))</f>
        <v/>
      </c>
      <c r="M359" s="18" t="str">
        <f aca="false">IF(N359="","",IF(I359="","Prix inconnu",IF(K359&gt;'Mode d''emploi'!$B$24,"À réclamer",IF(K359&lt;-'Mode d''emploi'!$B$24,"Moins cher","OK"))))</f>
        <v/>
      </c>
      <c r="N359" s="16" t="str">
        <f aca="false">IF(D359="","",TRIM(C359)&amp;"|"&amp;TRIM(D359))</f>
        <v/>
      </c>
    </row>
    <row r="360" customFormat="false" ht="15" hidden="false" customHeight="false" outlineLevel="0" collapsed="false">
      <c r="A360" s="15"/>
      <c r="B360" s="12"/>
      <c r="C360" s="12"/>
      <c r="D360" s="12"/>
      <c r="E360" s="12"/>
      <c r="F360" s="13"/>
      <c r="G360" s="12"/>
      <c r="H360" s="16" t="str">
        <f aca="false">IF(N360="","",IFERROR(INDEX('Prix négociés'!$C$5:$C$204,MATCH(N360,'Prix négociés'!$J$5:$J$204,0)),"Référence inconnue"))</f>
        <v/>
      </c>
      <c r="I360" s="14" t="str">
        <f aca="false">IF(N360="","",IFERROR(INDEX('Prix négociés'!$G$5:$G$204,MATCH(N360,'Prix négociés'!$J$5:$J$204,0)),""))</f>
        <v/>
      </c>
      <c r="J360" s="14" t="str">
        <f aca="false">IF(OR(I360="",F360=""),"",F360-I360)</f>
        <v/>
      </c>
      <c r="K360" s="17" t="str">
        <f aca="false">IF(OR(J360="",N(I360)=0),"",J360/I360)</f>
        <v/>
      </c>
      <c r="L360" s="14" t="str">
        <f aca="false">IF(J360="","",ROUND(J360*N(E360),2))</f>
        <v/>
      </c>
      <c r="M360" s="18" t="str">
        <f aca="false">IF(N360="","",IF(I360="","Prix inconnu",IF(K360&gt;'Mode d''emploi'!$B$24,"À réclamer",IF(K360&lt;-'Mode d''emploi'!$B$24,"Moins cher","OK"))))</f>
        <v/>
      </c>
      <c r="N360" s="16" t="str">
        <f aca="false">IF(D360="","",TRIM(C360)&amp;"|"&amp;TRIM(D360))</f>
        <v/>
      </c>
    </row>
    <row r="361" customFormat="false" ht="15" hidden="false" customHeight="false" outlineLevel="0" collapsed="false">
      <c r="A361" s="15"/>
      <c r="B361" s="12"/>
      <c r="C361" s="12"/>
      <c r="D361" s="12"/>
      <c r="E361" s="12"/>
      <c r="F361" s="13"/>
      <c r="G361" s="12"/>
      <c r="H361" s="16" t="str">
        <f aca="false">IF(N361="","",IFERROR(INDEX('Prix négociés'!$C$5:$C$204,MATCH(N361,'Prix négociés'!$J$5:$J$204,0)),"Référence inconnue"))</f>
        <v/>
      </c>
      <c r="I361" s="14" t="str">
        <f aca="false">IF(N361="","",IFERROR(INDEX('Prix négociés'!$G$5:$G$204,MATCH(N361,'Prix négociés'!$J$5:$J$204,0)),""))</f>
        <v/>
      </c>
      <c r="J361" s="14" t="str">
        <f aca="false">IF(OR(I361="",F361=""),"",F361-I361)</f>
        <v/>
      </c>
      <c r="K361" s="17" t="str">
        <f aca="false">IF(OR(J361="",N(I361)=0),"",J361/I361)</f>
        <v/>
      </c>
      <c r="L361" s="14" t="str">
        <f aca="false">IF(J361="","",ROUND(J361*N(E361),2))</f>
        <v/>
      </c>
      <c r="M361" s="18" t="str">
        <f aca="false">IF(N361="","",IF(I361="","Prix inconnu",IF(K361&gt;'Mode d''emploi'!$B$24,"À réclamer",IF(K361&lt;-'Mode d''emploi'!$B$24,"Moins cher","OK"))))</f>
        <v/>
      </c>
      <c r="N361" s="16" t="str">
        <f aca="false">IF(D361="","",TRIM(C361)&amp;"|"&amp;TRIM(D361))</f>
        <v/>
      </c>
    </row>
    <row r="362" customFormat="false" ht="15" hidden="false" customHeight="false" outlineLevel="0" collapsed="false">
      <c r="A362" s="15"/>
      <c r="B362" s="12"/>
      <c r="C362" s="12"/>
      <c r="D362" s="12"/>
      <c r="E362" s="12"/>
      <c r="F362" s="13"/>
      <c r="G362" s="12"/>
      <c r="H362" s="16" t="str">
        <f aca="false">IF(N362="","",IFERROR(INDEX('Prix négociés'!$C$5:$C$204,MATCH(N362,'Prix négociés'!$J$5:$J$204,0)),"Référence inconnue"))</f>
        <v/>
      </c>
      <c r="I362" s="14" t="str">
        <f aca="false">IF(N362="","",IFERROR(INDEX('Prix négociés'!$G$5:$G$204,MATCH(N362,'Prix négociés'!$J$5:$J$204,0)),""))</f>
        <v/>
      </c>
      <c r="J362" s="14" t="str">
        <f aca="false">IF(OR(I362="",F362=""),"",F362-I362)</f>
        <v/>
      </c>
      <c r="K362" s="17" t="str">
        <f aca="false">IF(OR(J362="",N(I362)=0),"",J362/I362)</f>
        <v/>
      </c>
      <c r="L362" s="14" t="str">
        <f aca="false">IF(J362="","",ROUND(J362*N(E362),2))</f>
        <v/>
      </c>
      <c r="M362" s="18" t="str">
        <f aca="false">IF(N362="","",IF(I362="","Prix inconnu",IF(K362&gt;'Mode d''emploi'!$B$24,"À réclamer",IF(K362&lt;-'Mode d''emploi'!$B$24,"Moins cher","OK"))))</f>
        <v/>
      </c>
      <c r="N362" s="16" t="str">
        <f aca="false">IF(D362="","",TRIM(C362)&amp;"|"&amp;TRIM(D362))</f>
        <v/>
      </c>
    </row>
    <row r="363" customFormat="false" ht="15" hidden="false" customHeight="false" outlineLevel="0" collapsed="false">
      <c r="A363" s="15"/>
      <c r="B363" s="12"/>
      <c r="C363" s="12"/>
      <c r="D363" s="12"/>
      <c r="E363" s="12"/>
      <c r="F363" s="13"/>
      <c r="G363" s="12"/>
      <c r="H363" s="16" t="str">
        <f aca="false">IF(N363="","",IFERROR(INDEX('Prix négociés'!$C$5:$C$204,MATCH(N363,'Prix négociés'!$J$5:$J$204,0)),"Référence inconnue"))</f>
        <v/>
      </c>
      <c r="I363" s="14" t="str">
        <f aca="false">IF(N363="","",IFERROR(INDEX('Prix négociés'!$G$5:$G$204,MATCH(N363,'Prix négociés'!$J$5:$J$204,0)),""))</f>
        <v/>
      </c>
      <c r="J363" s="14" t="str">
        <f aca="false">IF(OR(I363="",F363=""),"",F363-I363)</f>
        <v/>
      </c>
      <c r="K363" s="17" t="str">
        <f aca="false">IF(OR(J363="",N(I363)=0),"",J363/I363)</f>
        <v/>
      </c>
      <c r="L363" s="14" t="str">
        <f aca="false">IF(J363="","",ROUND(J363*N(E363),2))</f>
        <v/>
      </c>
      <c r="M363" s="18" t="str">
        <f aca="false">IF(N363="","",IF(I363="","Prix inconnu",IF(K363&gt;'Mode d''emploi'!$B$24,"À réclamer",IF(K363&lt;-'Mode d''emploi'!$B$24,"Moins cher","OK"))))</f>
        <v/>
      </c>
      <c r="N363" s="16" t="str">
        <f aca="false">IF(D363="","",TRIM(C363)&amp;"|"&amp;TRIM(D363))</f>
        <v/>
      </c>
    </row>
    <row r="364" customFormat="false" ht="15" hidden="false" customHeight="false" outlineLevel="0" collapsed="false">
      <c r="A364" s="15"/>
      <c r="B364" s="12"/>
      <c r="C364" s="12"/>
      <c r="D364" s="12"/>
      <c r="E364" s="12"/>
      <c r="F364" s="13"/>
      <c r="G364" s="12"/>
      <c r="H364" s="16" t="str">
        <f aca="false">IF(N364="","",IFERROR(INDEX('Prix négociés'!$C$5:$C$204,MATCH(N364,'Prix négociés'!$J$5:$J$204,0)),"Référence inconnue"))</f>
        <v/>
      </c>
      <c r="I364" s="14" t="str">
        <f aca="false">IF(N364="","",IFERROR(INDEX('Prix négociés'!$G$5:$G$204,MATCH(N364,'Prix négociés'!$J$5:$J$204,0)),""))</f>
        <v/>
      </c>
      <c r="J364" s="14" t="str">
        <f aca="false">IF(OR(I364="",F364=""),"",F364-I364)</f>
        <v/>
      </c>
      <c r="K364" s="17" t="str">
        <f aca="false">IF(OR(J364="",N(I364)=0),"",J364/I364)</f>
        <v/>
      </c>
      <c r="L364" s="14" t="str">
        <f aca="false">IF(J364="","",ROUND(J364*N(E364),2))</f>
        <v/>
      </c>
      <c r="M364" s="18" t="str">
        <f aca="false">IF(N364="","",IF(I364="","Prix inconnu",IF(K364&gt;'Mode d''emploi'!$B$24,"À réclamer",IF(K364&lt;-'Mode d''emploi'!$B$24,"Moins cher","OK"))))</f>
        <v/>
      </c>
      <c r="N364" s="16" t="str">
        <f aca="false">IF(D364="","",TRIM(C364)&amp;"|"&amp;TRIM(D364))</f>
        <v/>
      </c>
    </row>
    <row r="365" customFormat="false" ht="15" hidden="false" customHeight="false" outlineLevel="0" collapsed="false">
      <c r="A365" s="15"/>
      <c r="B365" s="12"/>
      <c r="C365" s="12"/>
      <c r="D365" s="12"/>
      <c r="E365" s="12"/>
      <c r="F365" s="13"/>
      <c r="G365" s="12"/>
      <c r="H365" s="16" t="str">
        <f aca="false">IF(N365="","",IFERROR(INDEX('Prix négociés'!$C$5:$C$204,MATCH(N365,'Prix négociés'!$J$5:$J$204,0)),"Référence inconnue"))</f>
        <v/>
      </c>
      <c r="I365" s="14" t="str">
        <f aca="false">IF(N365="","",IFERROR(INDEX('Prix négociés'!$G$5:$G$204,MATCH(N365,'Prix négociés'!$J$5:$J$204,0)),""))</f>
        <v/>
      </c>
      <c r="J365" s="14" t="str">
        <f aca="false">IF(OR(I365="",F365=""),"",F365-I365)</f>
        <v/>
      </c>
      <c r="K365" s="17" t="str">
        <f aca="false">IF(OR(J365="",N(I365)=0),"",J365/I365)</f>
        <v/>
      </c>
      <c r="L365" s="14" t="str">
        <f aca="false">IF(J365="","",ROUND(J365*N(E365),2))</f>
        <v/>
      </c>
      <c r="M365" s="18" t="str">
        <f aca="false">IF(N365="","",IF(I365="","Prix inconnu",IF(K365&gt;'Mode d''emploi'!$B$24,"À réclamer",IF(K365&lt;-'Mode d''emploi'!$B$24,"Moins cher","OK"))))</f>
        <v/>
      </c>
      <c r="N365" s="16" t="str">
        <f aca="false">IF(D365="","",TRIM(C365)&amp;"|"&amp;TRIM(D365))</f>
        <v/>
      </c>
    </row>
    <row r="366" customFormat="false" ht="15" hidden="false" customHeight="false" outlineLevel="0" collapsed="false">
      <c r="A366" s="15"/>
      <c r="B366" s="12"/>
      <c r="C366" s="12"/>
      <c r="D366" s="12"/>
      <c r="E366" s="12"/>
      <c r="F366" s="13"/>
      <c r="G366" s="12"/>
      <c r="H366" s="16" t="str">
        <f aca="false">IF(N366="","",IFERROR(INDEX('Prix négociés'!$C$5:$C$204,MATCH(N366,'Prix négociés'!$J$5:$J$204,0)),"Référence inconnue"))</f>
        <v/>
      </c>
      <c r="I366" s="14" t="str">
        <f aca="false">IF(N366="","",IFERROR(INDEX('Prix négociés'!$G$5:$G$204,MATCH(N366,'Prix négociés'!$J$5:$J$204,0)),""))</f>
        <v/>
      </c>
      <c r="J366" s="14" t="str">
        <f aca="false">IF(OR(I366="",F366=""),"",F366-I366)</f>
        <v/>
      </c>
      <c r="K366" s="17" t="str">
        <f aca="false">IF(OR(J366="",N(I366)=0),"",J366/I366)</f>
        <v/>
      </c>
      <c r="L366" s="14" t="str">
        <f aca="false">IF(J366="","",ROUND(J366*N(E366),2))</f>
        <v/>
      </c>
      <c r="M366" s="18" t="str">
        <f aca="false">IF(N366="","",IF(I366="","Prix inconnu",IF(K366&gt;'Mode d''emploi'!$B$24,"À réclamer",IF(K366&lt;-'Mode d''emploi'!$B$24,"Moins cher","OK"))))</f>
        <v/>
      </c>
      <c r="N366" s="16" t="str">
        <f aca="false">IF(D366="","",TRIM(C366)&amp;"|"&amp;TRIM(D366))</f>
        <v/>
      </c>
    </row>
    <row r="367" customFormat="false" ht="15" hidden="false" customHeight="false" outlineLevel="0" collapsed="false">
      <c r="A367" s="15"/>
      <c r="B367" s="12"/>
      <c r="C367" s="12"/>
      <c r="D367" s="12"/>
      <c r="E367" s="12"/>
      <c r="F367" s="13"/>
      <c r="G367" s="12"/>
      <c r="H367" s="16" t="str">
        <f aca="false">IF(N367="","",IFERROR(INDEX('Prix négociés'!$C$5:$C$204,MATCH(N367,'Prix négociés'!$J$5:$J$204,0)),"Référence inconnue"))</f>
        <v/>
      </c>
      <c r="I367" s="14" t="str">
        <f aca="false">IF(N367="","",IFERROR(INDEX('Prix négociés'!$G$5:$G$204,MATCH(N367,'Prix négociés'!$J$5:$J$204,0)),""))</f>
        <v/>
      </c>
      <c r="J367" s="14" t="str">
        <f aca="false">IF(OR(I367="",F367=""),"",F367-I367)</f>
        <v/>
      </c>
      <c r="K367" s="17" t="str">
        <f aca="false">IF(OR(J367="",N(I367)=0),"",J367/I367)</f>
        <v/>
      </c>
      <c r="L367" s="14" t="str">
        <f aca="false">IF(J367="","",ROUND(J367*N(E367),2))</f>
        <v/>
      </c>
      <c r="M367" s="18" t="str">
        <f aca="false">IF(N367="","",IF(I367="","Prix inconnu",IF(K367&gt;'Mode d''emploi'!$B$24,"À réclamer",IF(K367&lt;-'Mode d''emploi'!$B$24,"Moins cher","OK"))))</f>
        <v/>
      </c>
      <c r="N367" s="16" t="str">
        <f aca="false">IF(D367="","",TRIM(C367)&amp;"|"&amp;TRIM(D367))</f>
        <v/>
      </c>
    </row>
    <row r="368" customFormat="false" ht="15" hidden="false" customHeight="false" outlineLevel="0" collapsed="false">
      <c r="A368" s="15"/>
      <c r="B368" s="12"/>
      <c r="C368" s="12"/>
      <c r="D368" s="12"/>
      <c r="E368" s="12"/>
      <c r="F368" s="13"/>
      <c r="G368" s="12"/>
      <c r="H368" s="16" t="str">
        <f aca="false">IF(N368="","",IFERROR(INDEX('Prix négociés'!$C$5:$C$204,MATCH(N368,'Prix négociés'!$J$5:$J$204,0)),"Référence inconnue"))</f>
        <v/>
      </c>
      <c r="I368" s="14" t="str">
        <f aca="false">IF(N368="","",IFERROR(INDEX('Prix négociés'!$G$5:$G$204,MATCH(N368,'Prix négociés'!$J$5:$J$204,0)),""))</f>
        <v/>
      </c>
      <c r="J368" s="14" t="str">
        <f aca="false">IF(OR(I368="",F368=""),"",F368-I368)</f>
        <v/>
      </c>
      <c r="K368" s="17" t="str">
        <f aca="false">IF(OR(J368="",N(I368)=0),"",J368/I368)</f>
        <v/>
      </c>
      <c r="L368" s="14" t="str">
        <f aca="false">IF(J368="","",ROUND(J368*N(E368),2))</f>
        <v/>
      </c>
      <c r="M368" s="18" t="str">
        <f aca="false">IF(N368="","",IF(I368="","Prix inconnu",IF(K368&gt;'Mode d''emploi'!$B$24,"À réclamer",IF(K368&lt;-'Mode d''emploi'!$B$24,"Moins cher","OK"))))</f>
        <v/>
      </c>
      <c r="N368" s="16" t="str">
        <f aca="false">IF(D368="","",TRIM(C368)&amp;"|"&amp;TRIM(D368))</f>
        <v/>
      </c>
    </row>
    <row r="369" customFormat="false" ht="15" hidden="false" customHeight="false" outlineLevel="0" collapsed="false">
      <c r="A369" s="15"/>
      <c r="B369" s="12"/>
      <c r="C369" s="12"/>
      <c r="D369" s="12"/>
      <c r="E369" s="12"/>
      <c r="F369" s="13"/>
      <c r="G369" s="12"/>
      <c r="H369" s="16" t="str">
        <f aca="false">IF(N369="","",IFERROR(INDEX('Prix négociés'!$C$5:$C$204,MATCH(N369,'Prix négociés'!$J$5:$J$204,0)),"Référence inconnue"))</f>
        <v/>
      </c>
      <c r="I369" s="14" t="str">
        <f aca="false">IF(N369="","",IFERROR(INDEX('Prix négociés'!$G$5:$G$204,MATCH(N369,'Prix négociés'!$J$5:$J$204,0)),""))</f>
        <v/>
      </c>
      <c r="J369" s="14" t="str">
        <f aca="false">IF(OR(I369="",F369=""),"",F369-I369)</f>
        <v/>
      </c>
      <c r="K369" s="17" t="str">
        <f aca="false">IF(OR(J369="",N(I369)=0),"",J369/I369)</f>
        <v/>
      </c>
      <c r="L369" s="14" t="str">
        <f aca="false">IF(J369="","",ROUND(J369*N(E369),2))</f>
        <v/>
      </c>
      <c r="M369" s="18" t="str">
        <f aca="false">IF(N369="","",IF(I369="","Prix inconnu",IF(K369&gt;'Mode d''emploi'!$B$24,"À réclamer",IF(K369&lt;-'Mode d''emploi'!$B$24,"Moins cher","OK"))))</f>
        <v/>
      </c>
      <c r="N369" s="16" t="str">
        <f aca="false">IF(D369="","",TRIM(C369)&amp;"|"&amp;TRIM(D369))</f>
        <v/>
      </c>
    </row>
    <row r="370" customFormat="false" ht="15" hidden="false" customHeight="false" outlineLevel="0" collapsed="false">
      <c r="A370" s="15"/>
      <c r="B370" s="12"/>
      <c r="C370" s="12"/>
      <c r="D370" s="12"/>
      <c r="E370" s="12"/>
      <c r="F370" s="13"/>
      <c r="G370" s="12"/>
      <c r="H370" s="16" t="str">
        <f aca="false">IF(N370="","",IFERROR(INDEX('Prix négociés'!$C$5:$C$204,MATCH(N370,'Prix négociés'!$J$5:$J$204,0)),"Référence inconnue"))</f>
        <v/>
      </c>
      <c r="I370" s="14" t="str">
        <f aca="false">IF(N370="","",IFERROR(INDEX('Prix négociés'!$G$5:$G$204,MATCH(N370,'Prix négociés'!$J$5:$J$204,0)),""))</f>
        <v/>
      </c>
      <c r="J370" s="14" t="str">
        <f aca="false">IF(OR(I370="",F370=""),"",F370-I370)</f>
        <v/>
      </c>
      <c r="K370" s="17" t="str">
        <f aca="false">IF(OR(J370="",N(I370)=0),"",J370/I370)</f>
        <v/>
      </c>
      <c r="L370" s="14" t="str">
        <f aca="false">IF(J370="","",ROUND(J370*N(E370),2))</f>
        <v/>
      </c>
      <c r="M370" s="18" t="str">
        <f aca="false">IF(N370="","",IF(I370="","Prix inconnu",IF(K370&gt;'Mode d''emploi'!$B$24,"À réclamer",IF(K370&lt;-'Mode d''emploi'!$B$24,"Moins cher","OK"))))</f>
        <v/>
      </c>
      <c r="N370" s="16" t="str">
        <f aca="false">IF(D370="","",TRIM(C370)&amp;"|"&amp;TRIM(D370))</f>
        <v/>
      </c>
    </row>
    <row r="371" customFormat="false" ht="15" hidden="false" customHeight="false" outlineLevel="0" collapsed="false">
      <c r="A371" s="15"/>
      <c r="B371" s="12"/>
      <c r="C371" s="12"/>
      <c r="D371" s="12"/>
      <c r="E371" s="12"/>
      <c r="F371" s="13"/>
      <c r="G371" s="12"/>
      <c r="H371" s="16" t="str">
        <f aca="false">IF(N371="","",IFERROR(INDEX('Prix négociés'!$C$5:$C$204,MATCH(N371,'Prix négociés'!$J$5:$J$204,0)),"Référence inconnue"))</f>
        <v/>
      </c>
      <c r="I371" s="14" t="str">
        <f aca="false">IF(N371="","",IFERROR(INDEX('Prix négociés'!$G$5:$G$204,MATCH(N371,'Prix négociés'!$J$5:$J$204,0)),""))</f>
        <v/>
      </c>
      <c r="J371" s="14" t="str">
        <f aca="false">IF(OR(I371="",F371=""),"",F371-I371)</f>
        <v/>
      </c>
      <c r="K371" s="17" t="str">
        <f aca="false">IF(OR(J371="",N(I371)=0),"",J371/I371)</f>
        <v/>
      </c>
      <c r="L371" s="14" t="str">
        <f aca="false">IF(J371="","",ROUND(J371*N(E371),2))</f>
        <v/>
      </c>
      <c r="M371" s="18" t="str">
        <f aca="false">IF(N371="","",IF(I371="","Prix inconnu",IF(K371&gt;'Mode d''emploi'!$B$24,"À réclamer",IF(K371&lt;-'Mode d''emploi'!$B$24,"Moins cher","OK"))))</f>
        <v/>
      </c>
      <c r="N371" s="16" t="str">
        <f aca="false">IF(D371="","",TRIM(C371)&amp;"|"&amp;TRIM(D371))</f>
        <v/>
      </c>
    </row>
    <row r="372" customFormat="false" ht="15" hidden="false" customHeight="false" outlineLevel="0" collapsed="false">
      <c r="A372" s="15"/>
      <c r="B372" s="12"/>
      <c r="C372" s="12"/>
      <c r="D372" s="12"/>
      <c r="E372" s="12"/>
      <c r="F372" s="13"/>
      <c r="G372" s="12"/>
      <c r="H372" s="16" t="str">
        <f aca="false">IF(N372="","",IFERROR(INDEX('Prix négociés'!$C$5:$C$204,MATCH(N372,'Prix négociés'!$J$5:$J$204,0)),"Référence inconnue"))</f>
        <v/>
      </c>
      <c r="I372" s="14" t="str">
        <f aca="false">IF(N372="","",IFERROR(INDEX('Prix négociés'!$G$5:$G$204,MATCH(N372,'Prix négociés'!$J$5:$J$204,0)),""))</f>
        <v/>
      </c>
      <c r="J372" s="14" t="str">
        <f aca="false">IF(OR(I372="",F372=""),"",F372-I372)</f>
        <v/>
      </c>
      <c r="K372" s="17" t="str">
        <f aca="false">IF(OR(J372="",N(I372)=0),"",J372/I372)</f>
        <v/>
      </c>
      <c r="L372" s="14" t="str">
        <f aca="false">IF(J372="","",ROUND(J372*N(E372),2))</f>
        <v/>
      </c>
      <c r="M372" s="18" t="str">
        <f aca="false">IF(N372="","",IF(I372="","Prix inconnu",IF(K372&gt;'Mode d''emploi'!$B$24,"À réclamer",IF(K372&lt;-'Mode d''emploi'!$B$24,"Moins cher","OK"))))</f>
        <v/>
      </c>
      <c r="N372" s="16" t="str">
        <f aca="false">IF(D372="","",TRIM(C372)&amp;"|"&amp;TRIM(D372))</f>
        <v/>
      </c>
    </row>
    <row r="373" customFormat="false" ht="15" hidden="false" customHeight="false" outlineLevel="0" collapsed="false">
      <c r="A373" s="15"/>
      <c r="B373" s="12"/>
      <c r="C373" s="12"/>
      <c r="D373" s="12"/>
      <c r="E373" s="12"/>
      <c r="F373" s="13"/>
      <c r="G373" s="12"/>
      <c r="H373" s="16" t="str">
        <f aca="false">IF(N373="","",IFERROR(INDEX('Prix négociés'!$C$5:$C$204,MATCH(N373,'Prix négociés'!$J$5:$J$204,0)),"Référence inconnue"))</f>
        <v/>
      </c>
      <c r="I373" s="14" t="str">
        <f aca="false">IF(N373="","",IFERROR(INDEX('Prix négociés'!$G$5:$G$204,MATCH(N373,'Prix négociés'!$J$5:$J$204,0)),""))</f>
        <v/>
      </c>
      <c r="J373" s="14" t="str">
        <f aca="false">IF(OR(I373="",F373=""),"",F373-I373)</f>
        <v/>
      </c>
      <c r="K373" s="17" t="str">
        <f aca="false">IF(OR(J373="",N(I373)=0),"",J373/I373)</f>
        <v/>
      </c>
      <c r="L373" s="14" t="str">
        <f aca="false">IF(J373="","",ROUND(J373*N(E373),2))</f>
        <v/>
      </c>
      <c r="M373" s="18" t="str">
        <f aca="false">IF(N373="","",IF(I373="","Prix inconnu",IF(K373&gt;'Mode d''emploi'!$B$24,"À réclamer",IF(K373&lt;-'Mode d''emploi'!$B$24,"Moins cher","OK"))))</f>
        <v/>
      </c>
      <c r="N373" s="16" t="str">
        <f aca="false">IF(D373="","",TRIM(C373)&amp;"|"&amp;TRIM(D373))</f>
        <v/>
      </c>
    </row>
    <row r="374" customFormat="false" ht="15" hidden="false" customHeight="false" outlineLevel="0" collapsed="false">
      <c r="A374" s="15"/>
      <c r="B374" s="12"/>
      <c r="C374" s="12"/>
      <c r="D374" s="12"/>
      <c r="E374" s="12"/>
      <c r="F374" s="13"/>
      <c r="G374" s="12"/>
      <c r="H374" s="16" t="str">
        <f aca="false">IF(N374="","",IFERROR(INDEX('Prix négociés'!$C$5:$C$204,MATCH(N374,'Prix négociés'!$J$5:$J$204,0)),"Référence inconnue"))</f>
        <v/>
      </c>
      <c r="I374" s="14" t="str">
        <f aca="false">IF(N374="","",IFERROR(INDEX('Prix négociés'!$G$5:$G$204,MATCH(N374,'Prix négociés'!$J$5:$J$204,0)),""))</f>
        <v/>
      </c>
      <c r="J374" s="14" t="str">
        <f aca="false">IF(OR(I374="",F374=""),"",F374-I374)</f>
        <v/>
      </c>
      <c r="K374" s="17" t="str">
        <f aca="false">IF(OR(J374="",N(I374)=0),"",J374/I374)</f>
        <v/>
      </c>
      <c r="L374" s="14" t="str">
        <f aca="false">IF(J374="","",ROUND(J374*N(E374),2))</f>
        <v/>
      </c>
      <c r="M374" s="18" t="str">
        <f aca="false">IF(N374="","",IF(I374="","Prix inconnu",IF(K374&gt;'Mode d''emploi'!$B$24,"À réclamer",IF(K374&lt;-'Mode d''emploi'!$B$24,"Moins cher","OK"))))</f>
        <v/>
      </c>
      <c r="N374" s="16" t="str">
        <f aca="false">IF(D374="","",TRIM(C374)&amp;"|"&amp;TRIM(D374))</f>
        <v/>
      </c>
    </row>
    <row r="375" customFormat="false" ht="15" hidden="false" customHeight="false" outlineLevel="0" collapsed="false">
      <c r="A375" s="15"/>
      <c r="B375" s="12"/>
      <c r="C375" s="12"/>
      <c r="D375" s="12"/>
      <c r="E375" s="12"/>
      <c r="F375" s="13"/>
      <c r="G375" s="12"/>
      <c r="H375" s="16" t="str">
        <f aca="false">IF(N375="","",IFERROR(INDEX('Prix négociés'!$C$5:$C$204,MATCH(N375,'Prix négociés'!$J$5:$J$204,0)),"Référence inconnue"))</f>
        <v/>
      </c>
      <c r="I375" s="14" t="str">
        <f aca="false">IF(N375="","",IFERROR(INDEX('Prix négociés'!$G$5:$G$204,MATCH(N375,'Prix négociés'!$J$5:$J$204,0)),""))</f>
        <v/>
      </c>
      <c r="J375" s="14" t="str">
        <f aca="false">IF(OR(I375="",F375=""),"",F375-I375)</f>
        <v/>
      </c>
      <c r="K375" s="17" t="str">
        <f aca="false">IF(OR(J375="",N(I375)=0),"",J375/I375)</f>
        <v/>
      </c>
      <c r="L375" s="14" t="str">
        <f aca="false">IF(J375="","",ROUND(J375*N(E375),2))</f>
        <v/>
      </c>
      <c r="M375" s="18" t="str">
        <f aca="false">IF(N375="","",IF(I375="","Prix inconnu",IF(K375&gt;'Mode d''emploi'!$B$24,"À réclamer",IF(K375&lt;-'Mode d''emploi'!$B$24,"Moins cher","OK"))))</f>
        <v/>
      </c>
      <c r="N375" s="16" t="str">
        <f aca="false">IF(D375="","",TRIM(C375)&amp;"|"&amp;TRIM(D375))</f>
        <v/>
      </c>
    </row>
    <row r="376" customFormat="false" ht="15" hidden="false" customHeight="false" outlineLevel="0" collapsed="false">
      <c r="A376" s="15"/>
      <c r="B376" s="12"/>
      <c r="C376" s="12"/>
      <c r="D376" s="12"/>
      <c r="E376" s="12"/>
      <c r="F376" s="13"/>
      <c r="G376" s="12"/>
      <c r="H376" s="16" t="str">
        <f aca="false">IF(N376="","",IFERROR(INDEX('Prix négociés'!$C$5:$C$204,MATCH(N376,'Prix négociés'!$J$5:$J$204,0)),"Référence inconnue"))</f>
        <v/>
      </c>
      <c r="I376" s="14" t="str">
        <f aca="false">IF(N376="","",IFERROR(INDEX('Prix négociés'!$G$5:$G$204,MATCH(N376,'Prix négociés'!$J$5:$J$204,0)),""))</f>
        <v/>
      </c>
      <c r="J376" s="14" t="str">
        <f aca="false">IF(OR(I376="",F376=""),"",F376-I376)</f>
        <v/>
      </c>
      <c r="K376" s="17" t="str">
        <f aca="false">IF(OR(J376="",N(I376)=0),"",J376/I376)</f>
        <v/>
      </c>
      <c r="L376" s="14" t="str">
        <f aca="false">IF(J376="","",ROUND(J376*N(E376),2))</f>
        <v/>
      </c>
      <c r="M376" s="18" t="str">
        <f aca="false">IF(N376="","",IF(I376="","Prix inconnu",IF(K376&gt;'Mode d''emploi'!$B$24,"À réclamer",IF(K376&lt;-'Mode d''emploi'!$B$24,"Moins cher","OK"))))</f>
        <v/>
      </c>
      <c r="N376" s="16" t="str">
        <f aca="false">IF(D376="","",TRIM(C376)&amp;"|"&amp;TRIM(D376))</f>
        <v/>
      </c>
    </row>
    <row r="377" customFormat="false" ht="15" hidden="false" customHeight="false" outlineLevel="0" collapsed="false">
      <c r="A377" s="15"/>
      <c r="B377" s="12"/>
      <c r="C377" s="12"/>
      <c r="D377" s="12"/>
      <c r="E377" s="12"/>
      <c r="F377" s="13"/>
      <c r="G377" s="12"/>
      <c r="H377" s="16" t="str">
        <f aca="false">IF(N377="","",IFERROR(INDEX('Prix négociés'!$C$5:$C$204,MATCH(N377,'Prix négociés'!$J$5:$J$204,0)),"Référence inconnue"))</f>
        <v/>
      </c>
      <c r="I377" s="14" t="str">
        <f aca="false">IF(N377="","",IFERROR(INDEX('Prix négociés'!$G$5:$G$204,MATCH(N377,'Prix négociés'!$J$5:$J$204,0)),""))</f>
        <v/>
      </c>
      <c r="J377" s="14" t="str">
        <f aca="false">IF(OR(I377="",F377=""),"",F377-I377)</f>
        <v/>
      </c>
      <c r="K377" s="17" t="str">
        <f aca="false">IF(OR(J377="",N(I377)=0),"",J377/I377)</f>
        <v/>
      </c>
      <c r="L377" s="14" t="str">
        <f aca="false">IF(J377="","",ROUND(J377*N(E377),2))</f>
        <v/>
      </c>
      <c r="M377" s="18" t="str">
        <f aca="false">IF(N377="","",IF(I377="","Prix inconnu",IF(K377&gt;'Mode d''emploi'!$B$24,"À réclamer",IF(K377&lt;-'Mode d''emploi'!$B$24,"Moins cher","OK"))))</f>
        <v/>
      </c>
      <c r="N377" s="16" t="str">
        <f aca="false">IF(D377="","",TRIM(C377)&amp;"|"&amp;TRIM(D377))</f>
        <v/>
      </c>
    </row>
    <row r="378" customFormat="false" ht="15" hidden="false" customHeight="false" outlineLevel="0" collapsed="false">
      <c r="A378" s="15"/>
      <c r="B378" s="12"/>
      <c r="C378" s="12"/>
      <c r="D378" s="12"/>
      <c r="E378" s="12"/>
      <c r="F378" s="13"/>
      <c r="G378" s="12"/>
      <c r="H378" s="16" t="str">
        <f aca="false">IF(N378="","",IFERROR(INDEX('Prix négociés'!$C$5:$C$204,MATCH(N378,'Prix négociés'!$J$5:$J$204,0)),"Référence inconnue"))</f>
        <v/>
      </c>
      <c r="I378" s="14" t="str">
        <f aca="false">IF(N378="","",IFERROR(INDEX('Prix négociés'!$G$5:$G$204,MATCH(N378,'Prix négociés'!$J$5:$J$204,0)),""))</f>
        <v/>
      </c>
      <c r="J378" s="14" t="str">
        <f aca="false">IF(OR(I378="",F378=""),"",F378-I378)</f>
        <v/>
      </c>
      <c r="K378" s="17" t="str">
        <f aca="false">IF(OR(J378="",N(I378)=0),"",J378/I378)</f>
        <v/>
      </c>
      <c r="L378" s="14" t="str">
        <f aca="false">IF(J378="","",ROUND(J378*N(E378),2))</f>
        <v/>
      </c>
      <c r="M378" s="18" t="str">
        <f aca="false">IF(N378="","",IF(I378="","Prix inconnu",IF(K378&gt;'Mode d''emploi'!$B$24,"À réclamer",IF(K378&lt;-'Mode d''emploi'!$B$24,"Moins cher","OK"))))</f>
        <v/>
      </c>
      <c r="N378" s="16" t="str">
        <f aca="false">IF(D378="","",TRIM(C378)&amp;"|"&amp;TRIM(D378))</f>
        <v/>
      </c>
    </row>
    <row r="379" customFormat="false" ht="15" hidden="false" customHeight="false" outlineLevel="0" collapsed="false">
      <c r="A379" s="15"/>
      <c r="B379" s="12"/>
      <c r="C379" s="12"/>
      <c r="D379" s="12"/>
      <c r="E379" s="12"/>
      <c r="F379" s="13"/>
      <c r="G379" s="12"/>
      <c r="H379" s="16" t="str">
        <f aca="false">IF(N379="","",IFERROR(INDEX('Prix négociés'!$C$5:$C$204,MATCH(N379,'Prix négociés'!$J$5:$J$204,0)),"Référence inconnue"))</f>
        <v/>
      </c>
      <c r="I379" s="14" t="str">
        <f aca="false">IF(N379="","",IFERROR(INDEX('Prix négociés'!$G$5:$G$204,MATCH(N379,'Prix négociés'!$J$5:$J$204,0)),""))</f>
        <v/>
      </c>
      <c r="J379" s="14" t="str">
        <f aca="false">IF(OR(I379="",F379=""),"",F379-I379)</f>
        <v/>
      </c>
      <c r="K379" s="17" t="str">
        <f aca="false">IF(OR(J379="",N(I379)=0),"",J379/I379)</f>
        <v/>
      </c>
      <c r="L379" s="14" t="str">
        <f aca="false">IF(J379="","",ROUND(J379*N(E379),2))</f>
        <v/>
      </c>
      <c r="M379" s="18" t="str">
        <f aca="false">IF(N379="","",IF(I379="","Prix inconnu",IF(K379&gt;'Mode d''emploi'!$B$24,"À réclamer",IF(K379&lt;-'Mode d''emploi'!$B$24,"Moins cher","OK"))))</f>
        <v/>
      </c>
      <c r="N379" s="16" t="str">
        <f aca="false">IF(D379="","",TRIM(C379)&amp;"|"&amp;TRIM(D379))</f>
        <v/>
      </c>
    </row>
    <row r="380" customFormat="false" ht="15" hidden="false" customHeight="false" outlineLevel="0" collapsed="false">
      <c r="A380" s="15"/>
      <c r="B380" s="12"/>
      <c r="C380" s="12"/>
      <c r="D380" s="12"/>
      <c r="E380" s="12"/>
      <c r="F380" s="13"/>
      <c r="G380" s="12"/>
      <c r="H380" s="16" t="str">
        <f aca="false">IF(N380="","",IFERROR(INDEX('Prix négociés'!$C$5:$C$204,MATCH(N380,'Prix négociés'!$J$5:$J$204,0)),"Référence inconnue"))</f>
        <v/>
      </c>
      <c r="I380" s="14" t="str">
        <f aca="false">IF(N380="","",IFERROR(INDEX('Prix négociés'!$G$5:$G$204,MATCH(N380,'Prix négociés'!$J$5:$J$204,0)),""))</f>
        <v/>
      </c>
      <c r="J380" s="14" t="str">
        <f aca="false">IF(OR(I380="",F380=""),"",F380-I380)</f>
        <v/>
      </c>
      <c r="K380" s="17" t="str">
        <f aca="false">IF(OR(J380="",N(I380)=0),"",J380/I380)</f>
        <v/>
      </c>
      <c r="L380" s="14" t="str">
        <f aca="false">IF(J380="","",ROUND(J380*N(E380),2))</f>
        <v/>
      </c>
      <c r="M380" s="18" t="str">
        <f aca="false">IF(N380="","",IF(I380="","Prix inconnu",IF(K380&gt;'Mode d''emploi'!$B$24,"À réclamer",IF(K380&lt;-'Mode d''emploi'!$B$24,"Moins cher","OK"))))</f>
        <v/>
      </c>
      <c r="N380" s="16" t="str">
        <f aca="false">IF(D380="","",TRIM(C380)&amp;"|"&amp;TRIM(D380))</f>
        <v/>
      </c>
    </row>
    <row r="381" customFormat="false" ht="15" hidden="false" customHeight="false" outlineLevel="0" collapsed="false">
      <c r="A381" s="15"/>
      <c r="B381" s="12"/>
      <c r="C381" s="12"/>
      <c r="D381" s="12"/>
      <c r="E381" s="12"/>
      <c r="F381" s="13"/>
      <c r="G381" s="12"/>
      <c r="H381" s="16" t="str">
        <f aca="false">IF(N381="","",IFERROR(INDEX('Prix négociés'!$C$5:$C$204,MATCH(N381,'Prix négociés'!$J$5:$J$204,0)),"Référence inconnue"))</f>
        <v/>
      </c>
      <c r="I381" s="14" t="str">
        <f aca="false">IF(N381="","",IFERROR(INDEX('Prix négociés'!$G$5:$G$204,MATCH(N381,'Prix négociés'!$J$5:$J$204,0)),""))</f>
        <v/>
      </c>
      <c r="J381" s="14" t="str">
        <f aca="false">IF(OR(I381="",F381=""),"",F381-I381)</f>
        <v/>
      </c>
      <c r="K381" s="17" t="str">
        <f aca="false">IF(OR(J381="",N(I381)=0),"",J381/I381)</f>
        <v/>
      </c>
      <c r="L381" s="14" t="str">
        <f aca="false">IF(J381="","",ROUND(J381*N(E381),2))</f>
        <v/>
      </c>
      <c r="M381" s="18" t="str">
        <f aca="false">IF(N381="","",IF(I381="","Prix inconnu",IF(K381&gt;'Mode d''emploi'!$B$24,"À réclamer",IF(K381&lt;-'Mode d''emploi'!$B$24,"Moins cher","OK"))))</f>
        <v/>
      </c>
      <c r="N381" s="16" t="str">
        <f aca="false">IF(D381="","",TRIM(C381)&amp;"|"&amp;TRIM(D381))</f>
        <v/>
      </c>
    </row>
    <row r="382" customFormat="false" ht="15" hidden="false" customHeight="false" outlineLevel="0" collapsed="false">
      <c r="A382" s="15"/>
      <c r="B382" s="12"/>
      <c r="C382" s="12"/>
      <c r="D382" s="12"/>
      <c r="E382" s="12"/>
      <c r="F382" s="13"/>
      <c r="G382" s="12"/>
      <c r="H382" s="16" t="str">
        <f aca="false">IF(N382="","",IFERROR(INDEX('Prix négociés'!$C$5:$C$204,MATCH(N382,'Prix négociés'!$J$5:$J$204,0)),"Référence inconnue"))</f>
        <v/>
      </c>
      <c r="I382" s="14" t="str">
        <f aca="false">IF(N382="","",IFERROR(INDEX('Prix négociés'!$G$5:$G$204,MATCH(N382,'Prix négociés'!$J$5:$J$204,0)),""))</f>
        <v/>
      </c>
      <c r="J382" s="14" t="str">
        <f aca="false">IF(OR(I382="",F382=""),"",F382-I382)</f>
        <v/>
      </c>
      <c r="K382" s="17" t="str">
        <f aca="false">IF(OR(J382="",N(I382)=0),"",J382/I382)</f>
        <v/>
      </c>
      <c r="L382" s="14" t="str">
        <f aca="false">IF(J382="","",ROUND(J382*N(E382),2))</f>
        <v/>
      </c>
      <c r="M382" s="18" t="str">
        <f aca="false">IF(N382="","",IF(I382="","Prix inconnu",IF(K382&gt;'Mode d''emploi'!$B$24,"À réclamer",IF(K382&lt;-'Mode d''emploi'!$B$24,"Moins cher","OK"))))</f>
        <v/>
      </c>
      <c r="N382" s="16" t="str">
        <f aca="false">IF(D382="","",TRIM(C382)&amp;"|"&amp;TRIM(D382))</f>
        <v/>
      </c>
    </row>
    <row r="383" customFormat="false" ht="15" hidden="false" customHeight="false" outlineLevel="0" collapsed="false">
      <c r="A383" s="15"/>
      <c r="B383" s="12"/>
      <c r="C383" s="12"/>
      <c r="D383" s="12"/>
      <c r="E383" s="12"/>
      <c r="F383" s="13"/>
      <c r="G383" s="12"/>
      <c r="H383" s="16" t="str">
        <f aca="false">IF(N383="","",IFERROR(INDEX('Prix négociés'!$C$5:$C$204,MATCH(N383,'Prix négociés'!$J$5:$J$204,0)),"Référence inconnue"))</f>
        <v/>
      </c>
      <c r="I383" s="14" t="str">
        <f aca="false">IF(N383="","",IFERROR(INDEX('Prix négociés'!$G$5:$G$204,MATCH(N383,'Prix négociés'!$J$5:$J$204,0)),""))</f>
        <v/>
      </c>
      <c r="J383" s="14" t="str">
        <f aca="false">IF(OR(I383="",F383=""),"",F383-I383)</f>
        <v/>
      </c>
      <c r="K383" s="17" t="str">
        <f aca="false">IF(OR(J383="",N(I383)=0),"",J383/I383)</f>
        <v/>
      </c>
      <c r="L383" s="14" t="str">
        <f aca="false">IF(J383="","",ROUND(J383*N(E383),2))</f>
        <v/>
      </c>
      <c r="M383" s="18" t="str">
        <f aca="false">IF(N383="","",IF(I383="","Prix inconnu",IF(K383&gt;'Mode d''emploi'!$B$24,"À réclamer",IF(K383&lt;-'Mode d''emploi'!$B$24,"Moins cher","OK"))))</f>
        <v/>
      </c>
      <c r="N383" s="16" t="str">
        <f aca="false">IF(D383="","",TRIM(C383)&amp;"|"&amp;TRIM(D383))</f>
        <v/>
      </c>
    </row>
    <row r="384" customFormat="false" ht="15" hidden="false" customHeight="false" outlineLevel="0" collapsed="false">
      <c r="A384" s="15"/>
      <c r="B384" s="12"/>
      <c r="C384" s="12"/>
      <c r="D384" s="12"/>
      <c r="E384" s="12"/>
      <c r="F384" s="13"/>
      <c r="G384" s="12"/>
      <c r="H384" s="16" t="str">
        <f aca="false">IF(N384="","",IFERROR(INDEX('Prix négociés'!$C$5:$C$204,MATCH(N384,'Prix négociés'!$J$5:$J$204,0)),"Référence inconnue"))</f>
        <v/>
      </c>
      <c r="I384" s="14" t="str">
        <f aca="false">IF(N384="","",IFERROR(INDEX('Prix négociés'!$G$5:$G$204,MATCH(N384,'Prix négociés'!$J$5:$J$204,0)),""))</f>
        <v/>
      </c>
      <c r="J384" s="14" t="str">
        <f aca="false">IF(OR(I384="",F384=""),"",F384-I384)</f>
        <v/>
      </c>
      <c r="K384" s="17" t="str">
        <f aca="false">IF(OR(J384="",N(I384)=0),"",J384/I384)</f>
        <v/>
      </c>
      <c r="L384" s="14" t="str">
        <f aca="false">IF(J384="","",ROUND(J384*N(E384),2))</f>
        <v/>
      </c>
      <c r="M384" s="18" t="str">
        <f aca="false">IF(N384="","",IF(I384="","Prix inconnu",IF(K384&gt;'Mode d''emploi'!$B$24,"À réclamer",IF(K384&lt;-'Mode d''emploi'!$B$24,"Moins cher","OK"))))</f>
        <v/>
      </c>
      <c r="N384" s="16" t="str">
        <f aca="false">IF(D384="","",TRIM(C384)&amp;"|"&amp;TRIM(D384))</f>
        <v/>
      </c>
    </row>
    <row r="385" customFormat="false" ht="15" hidden="false" customHeight="false" outlineLevel="0" collapsed="false">
      <c r="A385" s="15"/>
      <c r="B385" s="12"/>
      <c r="C385" s="12"/>
      <c r="D385" s="12"/>
      <c r="E385" s="12"/>
      <c r="F385" s="13"/>
      <c r="G385" s="12"/>
      <c r="H385" s="16" t="str">
        <f aca="false">IF(N385="","",IFERROR(INDEX('Prix négociés'!$C$5:$C$204,MATCH(N385,'Prix négociés'!$J$5:$J$204,0)),"Référence inconnue"))</f>
        <v/>
      </c>
      <c r="I385" s="14" t="str">
        <f aca="false">IF(N385="","",IFERROR(INDEX('Prix négociés'!$G$5:$G$204,MATCH(N385,'Prix négociés'!$J$5:$J$204,0)),""))</f>
        <v/>
      </c>
      <c r="J385" s="14" t="str">
        <f aca="false">IF(OR(I385="",F385=""),"",F385-I385)</f>
        <v/>
      </c>
      <c r="K385" s="17" t="str">
        <f aca="false">IF(OR(J385="",N(I385)=0),"",J385/I385)</f>
        <v/>
      </c>
      <c r="L385" s="14" t="str">
        <f aca="false">IF(J385="","",ROUND(J385*N(E385),2))</f>
        <v/>
      </c>
      <c r="M385" s="18" t="str">
        <f aca="false">IF(N385="","",IF(I385="","Prix inconnu",IF(K385&gt;'Mode d''emploi'!$B$24,"À réclamer",IF(K385&lt;-'Mode d''emploi'!$B$24,"Moins cher","OK"))))</f>
        <v/>
      </c>
      <c r="N385" s="16" t="str">
        <f aca="false">IF(D385="","",TRIM(C385)&amp;"|"&amp;TRIM(D385))</f>
        <v/>
      </c>
    </row>
    <row r="386" customFormat="false" ht="15" hidden="false" customHeight="false" outlineLevel="0" collapsed="false">
      <c r="A386" s="15"/>
      <c r="B386" s="12"/>
      <c r="C386" s="12"/>
      <c r="D386" s="12"/>
      <c r="E386" s="12"/>
      <c r="F386" s="13"/>
      <c r="G386" s="12"/>
      <c r="H386" s="16" t="str">
        <f aca="false">IF(N386="","",IFERROR(INDEX('Prix négociés'!$C$5:$C$204,MATCH(N386,'Prix négociés'!$J$5:$J$204,0)),"Référence inconnue"))</f>
        <v/>
      </c>
      <c r="I386" s="14" t="str">
        <f aca="false">IF(N386="","",IFERROR(INDEX('Prix négociés'!$G$5:$G$204,MATCH(N386,'Prix négociés'!$J$5:$J$204,0)),""))</f>
        <v/>
      </c>
      <c r="J386" s="14" t="str">
        <f aca="false">IF(OR(I386="",F386=""),"",F386-I386)</f>
        <v/>
      </c>
      <c r="K386" s="17" t="str">
        <f aca="false">IF(OR(J386="",N(I386)=0),"",J386/I386)</f>
        <v/>
      </c>
      <c r="L386" s="14" t="str">
        <f aca="false">IF(J386="","",ROUND(J386*N(E386),2))</f>
        <v/>
      </c>
      <c r="M386" s="18" t="str">
        <f aca="false">IF(N386="","",IF(I386="","Prix inconnu",IF(K386&gt;'Mode d''emploi'!$B$24,"À réclamer",IF(K386&lt;-'Mode d''emploi'!$B$24,"Moins cher","OK"))))</f>
        <v/>
      </c>
      <c r="N386" s="16" t="str">
        <f aca="false">IF(D386="","",TRIM(C386)&amp;"|"&amp;TRIM(D386))</f>
        <v/>
      </c>
    </row>
    <row r="387" customFormat="false" ht="15" hidden="false" customHeight="false" outlineLevel="0" collapsed="false">
      <c r="A387" s="15"/>
      <c r="B387" s="12"/>
      <c r="C387" s="12"/>
      <c r="D387" s="12"/>
      <c r="E387" s="12"/>
      <c r="F387" s="13"/>
      <c r="G387" s="12"/>
      <c r="H387" s="16" t="str">
        <f aca="false">IF(N387="","",IFERROR(INDEX('Prix négociés'!$C$5:$C$204,MATCH(N387,'Prix négociés'!$J$5:$J$204,0)),"Référence inconnue"))</f>
        <v/>
      </c>
      <c r="I387" s="14" t="str">
        <f aca="false">IF(N387="","",IFERROR(INDEX('Prix négociés'!$G$5:$G$204,MATCH(N387,'Prix négociés'!$J$5:$J$204,0)),""))</f>
        <v/>
      </c>
      <c r="J387" s="14" t="str">
        <f aca="false">IF(OR(I387="",F387=""),"",F387-I387)</f>
        <v/>
      </c>
      <c r="K387" s="17" t="str">
        <f aca="false">IF(OR(J387="",N(I387)=0),"",J387/I387)</f>
        <v/>
      </c>
      <c r="L387" s="14" t="str">
        <f aca="false">IF(J387="","",ROUND(J387*N(E387),2))</f>
        <v/>
      </c>
      <c r="M387" s="18" t="str">
        <f aca="false">IF(N387="","",IF(I387="","Prix inconnu",IF(K387&gt;'Mode d''emploi'!$B$24,"À réclamer",IF(K387&lt;-'Mode d''emploi'!$B$24,"Moins cher","OK"))))</f>
        <v/>
      </c>
      <c r="N387" s="16" t="str">
        <f aca="false">IF(D387="","",TRIM(C387)&amp;"|"&amp;TRIM(D387))</f>
        <v/>
      </c>
    </row>
    <row r="388" customFormat="false" ht="15" hidden="false" customHeight="false" outlineLevel="0" collapsed="false">
      <c r="A388" s="15"/>
      <c r="B388" s="12"/>
      <c r="C388" s="12"/>
      <c r="D388" s="12"/>
      <c r="E388" s="12"/>
      <c r="F388" s="13"/>
      <c r="G388" s="12"/>
      <c r="H388" s="16" t="str">
        <f aca="false">IF(N388="","",IFERROR(INDEX('Prix négociés'!$C$5:$C$204,MATCH(N388,'Prix négociés'!$J$5:$J$204,0)),"Référence inconnue"))</f>
        <v/>
      </c>
      <c r="I388" s="14" t="str">
        <f aca="false">IF(N388="","",IFERROR(INDEX('Prix négociés'!$G$5:$G$204,MATCH(N388,'Prix négociés'!$J$5:$J$204,0)),""))</f>
        <v/>
      </c>
      <c r="J388" s="14" t="str">
        <f aca="false">IF(OR(I388="",F388=""),"",F388-I388)</f>
        <v/>
      </c>
      <c r="K388" s="17" t="str">
        <f aca="false">IF(OR(J388="",N(I388)=0),"",J388/I388)</f>
        <v/>
      </c>
      <c r="L388" s="14" t="str">
        <f aca="false">IF(J388="","",ROUND(J388*N(E388),2))</f>
        <v/>
      </c>
      <c r="M388" s="18" t="str">
        <f aca="false">IF(N388="","",IF(I388="","Prix inconnu",IF(K388&gt;'Mode d''emploi'!$B$24,"À réclamer",IF(K388&lt;-'Mode d''emploi'!$B$24,"Moins cher","OK"))))</f>
        <v/>
      </c>
      <c r="N388" s="16" t="str">
        <f aca="false">IF(D388="","",TRIM(C388)&amp;"|"&amp;TRIM(D388))</f>
        <v/>
      </c>
    </row>
    <row r="389" customFormat="false" ht="15" hidden="false" customHeight="false" outlineLevel="0" collapsed="false">
      <c r="A389" s="15"/>
      <c r="B389" s="12"/>
      <c r="C389" s="12"/>
      <c r="D389" s="12"/>
      <c r="E389" s="12"/>
      <c r="F389" s="13"/>
      <c r="G389" s="12"/>
      <c r="H389" s="16" t="str">
        <f aca="false">IF(N389="","",IFERROR(INDEX('Prix négociés'!$C$5:$C$204,MATCH(N389,'Prix négociés'!$J$5:$J$204,0)),"Référence inconnue"))</f>
        <v/>
      </c>
      <c r="I389" s="14" t="str">
        <f aca="false">IF(N389="","",IFERROR(INDEX('Prix négociés'!$G$5:$G$204,MATCH(N389,'Prix négociés'!$J$5:$J$204,0)),""))</f>
        <v/>
      </c>
      <c r="J389" s="14" t="str">
        <f aca="false">IF(OR(I389="",F389=""),"",F389-I389)</f>
        <v/>
      </c>
      <c r="K389" s="17" t="str">
        <f aca="false">IF(OR(J389="",N(I389)=0),"",J389/I389)</f>
        <v/>
      </c>
      <c r="L389" s="14" t="str">
        <f aca="false">IF(J389="","",ROUND(J389*N(E389),2))</f>
        <v/>
      </c>
      <c r="M389" s="18" t="str">
        <f aca="false">IF(N389="","",IF(I389="","Prix inconnu",IF(K389&gt;'Mode d''emploi'!$B$24,"À réclamer",IF(K389&lt;-'Mode d''emploi'!$B$24,"Moins cher","OK"))))</f>
        <v/>
      </c>
      <c r="N389" s="16" t="str">
        <f aca="false">IF(D389="","",TRIM(C389)&amp;"|"&amp;TRIM(D389))</f>
        <v/>
      </c>
    </row>
    <row r="390" customFormat="false" ht="15" hidden="false" customHeight="false" outlineLevel="0" collapsed="false">
      <c r="A390" s="15"/>
      <c r="B390" s="12"/>
      <c r="C390" s="12"/>
      <c r="D390" s="12"/>
      <c r="E390" s="12"/>
      <c r="F390" s="13"/>
      <c r="G390" s="12"/>
      <c r="H390" s="16" t="str">
        <f aca="false">IF(N390="","",IFERROR(INDEX('Prix négociés'!$C$5:$C$204,MATCH(N390,'Prix négociés'!$J$5:$J$204,0)),"Référence inconnue"))</f>
        <v/>
      </c>
      <c r="I390" s="14" t="str">
        <f aca="false">IF(N390="","",IFERROR(INDEX('Prix négociés'!$G$5:$G$204,MATCH(N390,'Prix négociés'!$J$5:$J$204,0)),""))</f>
        <v/>
      </c>
      <c r="J390" s="14" t="str">
        <f aca="false">IF(OR(I390="",F390=""),"",F390-I390)</f>
        <v/>
      </c>
      <c r="K390" s="17" t="str">
        <f aca="false">IF(OR(J390="",N(I390)=0),"",J390/I390)</f>
        <v/>
      </c>
      <c r="L390" s="14" t="str">
        <f aca="false">IF(J390="","",ROUND(J390*N(E390),2))</f>
        <v/>
      </c>
      <c r="M390" s="18" t="str">
        <f aca="false">IF(N390="","",IF(I390="","Prix inconnu",IF(K390&gt;'Mode d''emploi'!$B$24,"À réclamer",IF(K390&lt;-'Mode d''emploi'!$B$24,"Moins cher","OK"))))</f>
        <v/>
      </c>
      <c r="N390" s="16" t="str">
        <f aca="false">IF(D390="","",TRIM(C390)&amp;"|"&amp;TRIM(D390))</f>
        <v/>
      </c>
    </row>
    <row r="391" customFormat="false" ht="15" hidden="false" customHeight="false" outlineLevel="0" collapsed="false">
      <c r="A391" s="15"/>
      <c r="B391" s="12"/>
      <c r="C391" s="12"/>
      <c r="D391" s="12"/>
      <c r="E391" s="12"/>
      <c r="F391" s="13"/>
      <c r="G391" s="12"/>
      <c r="H391" s="16" t="str">
        <f aca="false">IF(N391="","",IFERROR(INDEX('Prix négociés'!$C$5:$C$204,MATCH(N391,'Prix négociés'!$J$5:$J$204,0)),"Référence inconnue"))</f>
        <v/>
      </c>
      <c r="I391" s="14" t="str">
        <f aca="false">IF(N391="","",IFERROR(INDEX('Prix négociés'!$G$5:$G$204,MATCH(N391,'Prix négociés'!$J$5:$J$204,0)),""))</f>
        <v/>
      </c>
      <c r="J391" s="14" t="str">
        <f aca="false">IF(OR(I391="",F391=""),"",F391-I391)</f>
        <v/>
      </c>
      <c r="K391" s="17" t="str">
        <f aca="false">IF(OR(J391="",N(I391)=0),"",J391/I391)</f>
        <v/>
      </c>
      <c r="L391" s="14" t="str">
        <f aca="false">IF(J391="","",ROUND(J391*N(E391),2))</f>
        <v/>
      </c>
      <c r="M391" s="18" t="str">
        <f aca="false">IF(N391="","",IF(I391="","Prix inconnu",IF(K391&gt;'Mode d''emploi'!$B$24,"À réclamer",IF(K391&lt;-'Mode d''emploi'!$B$24,"Moins cher","OK"))))</f>
        <v/>
      </c>
      <c r="N391" s="16" t="str">
        <f aca="false">IF(D391="","",TRIM(C391)&amp;"|"&amp;TRIM(D391))</f>
        <v/>
      </c>
    </row>
    <row r="392" customFormat="false" ht="15" hidden="false" customHeight="false" outlineLevel="0" collapsed="false">
      <c r="A392" s="15"/>
      <c r="B392" s="12"/>
      <c r="C392" s="12"/>
      <c r="D392" s="12"/>
      <c r="E392" s="12"/>
      <c r="F392" s="13"/>
      <c r="G392" s="12"/>
      <c r="H392" s="16" t="str">
        <f aca="false">IF(N392="","",IFERROR(INDEX('Prix négociés'!$C$5:$C$204,MATCH(N392,'Prix négociés'!$J$5:$J$204,0)),"Référence inconnue"))</f>
        <v/>
      </c>
      <c r="I392" s="14" t="str">
        <f aca="false">IF(N392="","",IFERROR(INDEX('Prix négociés'!$G$5:$G$204,MATCH(N392,'Prix négociés'!$J$5:$J$204,0)),""))</f>
        <v/>
      </c>
      <c r="J392" s="14" t="str">
        <f aca="false">IF(OR(I392="",F392=""),"",F392-I392)</f>
        <v/>
      </c>
      <c r="K392" s="17" t="str">
        <f aca="false">IF(OR(J392="",N(I392)=0),"",J392/I392)</f>
        <v/>
      </c>
      <c r="L392" s="14" t="str">
        <f aca="false">IF(J392="","",ROUND(J392*N(E392),2))</f>
        <v/>
      </c>
      <c r="M392" s="18" t="str">
        <f aca="false">IF(N392="","",IF(I392="","Prix inconnu",IF(K392&gt;'Mode d''emploi'!$B$24,"À réclamer",IF(K392&lt;-'Mode d''emploi'!$B$24,"Moins cher","OK"))))</f>
        <v/>
      </c>
      <c r="N392" s="16" t="str">
        <f aca="false">IF(D392="","",TRIM(C392)&amp;"|"&amp;TRIM(D392))</f>
        <v/>
      </c>
    </row>
    <row r="393" customFormat="false" ht="15" hidden="false" customHeight="false" outlineLevel="0" collapsed="false">
      <c r="A393" s="15"/>
      <c r="B393" s="12"/>
      <c r="C393" s="12"/>
      <c r="D393" s="12"/>
      <c r="E393" s="12"/>
      <c r="F393" s="13"/>
      <c r="G393" s="12"/>
      <c r="H393" s="16" t="str">
        <f aca="false">IF(N393="","",IFERROR(INDEX('Prix négociés'!$C$5:$C$204,MATCH(N393,'Prix négociés'!$J$5:$J$204,0)),"Référence inconnue"))</f>
        <v/>
      </c>
      <c r="I393" s="14" t="str">
        <f aca="false">IF(N393="","",IFERROR(INDEX('Prix négociés'!$G$5:$G$204,MATCH(N393,'Prix négociés'!$J$5:$J$204,0)),""))</f>
        <v/>
      </c>
      <c r="J393" s="14" t="str">
        <f aca="false">IF(OR(I393="",F393=""),"",F393-I393)</f>
        <v/>
      </c>
      <c r="K393" s="17" t="str">
        <f aca="false">IF(OR(J393="",N(I393)=0),"",J393/I393)</f>
        <v/>
      </c>
      <c r="L393" s="14" t="str">
        <f aca="false">IF(J393="","",ROUND(J393*N(E393),2))</f>
        <v/>
      </c>
      <c r="M393" s="18" t="str">
        <f aca="false">IF(N393="","",IF(I393="","Prix inconnu",IF(K393&gt;'Mode d''emploi'!$B$24,"À réclamer",IF(K393&lt;-'Mode d''emploi'!$B$24,"Moins cher","OK"))))</f>
        <v/>
      </c>
      <c r="N393" s="16" t="str">
        <f aca="false">IF(D393="","",TRIM(C393)&amp;"|"&amp;TRIM(D393))</f>
        <v/>
      </c>
    </row>
    <row r="394" customFormat="false" ht="15" hidden="false" customHeight="false" outlineLevel="0" collapsed="false">
      <c r="A394" s="15"/>
      <c r="B394" s="12"/>
      <c r="C394" s="12"/>
      <c r="D394" s="12"/>
      <c r="E394" s="12"/>
      <c r="F394" s="13"/>
      <c r="G394" s="12"/>
      <c r="H394" s="16" t="str">
        <f aca="false">IF(N394="","",IFERROR(INDEX('Prix négociés'!$C$5:$C$204,MATCH(N394,'Prix négociés'!$J$5:$J$204,0)),"Référence inconnue"))</f>
        <v/>
      </c>
      <c r="I394" s="14" t="str">
        <f aca="false">IF(N394="","",IFERROR(INDEX('Prix négociés'!$G$5:$G$204,MATCH(N394,'Prix négociés'!$J$5:$J$204,0)),""))</f>
        <v/>
      </c>
      <c r="J394" s="14" t="str">
        <f aca="false">IF(OR(I394="",F394=""),"",F394-I394)</f>
        <v/>
      </c>
      <c r="K394" s="17" t="str">
        <f aca="false">IF(OR(J394="",N(I394)=0),"",J394/I394)</f>
        <v/>
      </c>
      <c r="L394" s="14" t="str">
        <f aca="false">IF(J394="","",ROUND(J394*N(E394),2))</f>
        <v/>
      </c>
      <c r="M394" s="18" t="str">
        <f aca="false">IF(N394="","",IF(I394="","Prix inconnu",IF(K394&gt;'Mode d''emploi'!$B$24,"À réclamer",IF(K394&lt;-'Mode d''emploi'!$B$24,"Moins cher","OK"))))</f>
        <v/>
      </c>
      <c r="N394" s="16" t="str">
        <f aca="false">IF(D394="","",TRIM(C394)&amp;"|"&amp;TRIM(D394))</f>
        <v/>
      </c>
    </row>
    <row r="395" customFormat="false" ht="15" hidden="false" customHeight="false" outlineLevel="0" collapsed="false">
      <c r="A395" s="15"/>
      <c r="B395" s="12"/>
      <c r="C395" s="12"/>
      <c r="D395" s="12"/>
      <c r="E395" s="12"/>
      <c r="F395" s="13"/>
      <c r="G395" s="12"/>
      <c r="H395" s="16" t="str">
        <f aca="false">IF(N395="","",IFERROR(INDEX('Prix négociés'!$C$5:$C$204,MATCH(N395,'Prix négociés'!$J$5:$J$204,0)),"Référence inconnue"))</f>
        <v/>
      </c>
      <c r="I395" s="14" t="str">
        <f aca="false">IF(N395="","",IFERROR(INDEX('Prix négociés'!$G$5:$G$204,MATCH(N395,'Prix négociés'!$J$5:$J$204,0)),""))</f>
        <v/>
      </c>
      <c r="J395" s="14" t="str">
        <f aca="false">IF(OR(I395="",F395=""),"",F395-I395)</f>
        <v/>
      </c>
      <c r="K395" s="17" t="str">
        <f aca="false">IF(OR(J395="",N(I395)=0),"",J395/I395)</f>
        <v/>
      </c>
      <c r="L395" s="14" t="str">
        <f aca="false">IF(J395="","",ROUND(J395*N(E395),2))</f>
        <v/>
      </c>
      <c r="M395" s="18" t="str">
        <f aca="false">IF(N395="","",IF(I395="","Prix inconnu",IF(K395&gt;'Mode d''emploi'!$B$24,"À réclamer",IF(K395&lt;-'Mode d''emploi'!$B$24,"Moins cher","OK"))))</f>
        <v/>
      </c>
      <c r="N395" s="16" t="str">
        <f aca="false">IF(D395="","",TRIM(C395)&amp;"|"&amp;TRIM(D395))</f>
        <v/>
      </c>
    </row>
    <row r="396" customFormat="false" ht="15" hidden="false" customHeight="false" outlineLevel="0" collapsed="false">
      <c r="A396" s="15"/>
      <c r="B396" s="12"/>
      <c r="C396" s="12"/>
      <c r="D396" s="12"/>
      <c r="E396" s="12"/>
      <c r="F396" s="13"/>
      <c r="G396" s="12"/>
      <c r="H396" s="16" t="str">
        <f aca="false">IF(N396="","",IFERROR(INDEX('Prix négociés'!$C$5:$C$204,MATCH(N396,'Prix négociés'!$J$5:$J$204,0)),"Référence inconnue"))</f>
        <v/>
      </c>
      <c r="I396" s="14" t="str">
        <f aca="false">IF(N396="","",IFERROR(INDEX('Prix négociés'!$G$5:$G$204,MATCH(N396,'Prix négociés'!$J$5:$J$204,0)),""))</f>
        <v/>
      </c>
      <c r="J396" s="14" t="str">
        <f aca="false">IF(OR(I396="",F396=""),"",F396-I396)</f>
        <v/>
      </c>
      <c r="K396" s="17" t="str">
        <f aca="false">IF(OR(J396="",N(I396)=0),"",J396/I396)</f>
        <v/>
      </c>
      <c r="L396" s="14" t="str">
        <f aca="false">IF(J396="","",ROUND(J396*N(E396),2))</f>
        <v/>
      </c>
      <c r="M396" s="18" t="str">
        <f aca="false">IF(N396="","",IF(I396="","Prix inconnu",IF(K396&gt;'Mode d''emploi'!$B$24,"À réclamer",IF(K396&lt;-'Mode d''emploi'!$B$24,"Moins cher","OK"))))</f>
        <v/>
      </c>
      <c r="N396" s="16" t="str">
        <f aca="false">IF(D396="","",TRIM(C396)&amp;"|"&amp;TRIM(D396))</f>
        <v/>
      </c>
    </row>
    <row r="397" customFormat="false" ht="15" hidden="false" customHeight="false" outlineLevel="0" collapsed="false">
      <c r="A397" s="15"/>
      <c r="B397" s="12"/>
      <c r="C397" s="12"/>
      <c r="D397" s="12"/>
      <c r="E397" s="12"/>
      <c r="F397" s="13"/>
      <c r="G397" s="12"/>
      <c r="H397" s="16" t="str">
        <f aca="false">IF(N397="","",IFERROR(INDEX('Prix négociés'!$C$5:$C$204,MATCH(N397,'Prix négociés'!$J$5:$J$204,0)),"Référence inconnue"))</f>
        <v/>
      </c>
      <c r="I397" s="14" t="str">
        <f aca="false">IF(N397="","",IFERROR(INDEX('Prix négociés'!$G$5:$G$204,MATCH(N397,'Prix négociés'!$J$5:$J$204,0)),""))</f>
        <v/>
      </c>
      <c r="J397" s="14" t="str">
        <f aca="false">IF(OR(I397="",F397=""),"",F397-I397)</f>
        <v/>
      </c>
      <c r="K397" s="17" t="str">
        <f aca="false">IF(OR(J397="",N(I397)=0),"",J397/I397)</f>
        <v/>
      </c>
      <c r="L397" s="14" t="str">
        <f aca="false">IF(J397="","",ROUND(J397*N(E397),2))</f>
        <v/>
      </c>
      <c r="M397" s="18" t="str">
        <f aca="false">IF(N397="","",IF(I397="","Prix inconnu",IF(K397&gt;'Mode d''emploi'!$B$24,"À réclamer",IF(K397&lt;-'Mode d''emploi'!$B$24,"Moins cher","OK"))))</f>
        <v/>
      </c>
      <c r="N397" s="16" t="str">
        <f aca="false">IF(D397="","",TRIM(C397)&amp;"|"&amp;TRIM(D397))</f>
        <v/>
      </c>
    </row>
    <row r="398" customFormat="false" ht="15" hidden="false" customHeight="false" outlineLevel="0" collapsed="false">
      <c r="A398" s="15"/>
      <c r="B398" s="12"/>
      <c r="C398" s="12"/>
      <c r="D398" s="12"/>
      <c r="E398" s="12"/>
      <c r="F398" s="13"/>
      <c r="G398" s="12"/>
      <c r="H398" s="16" t="str">
        <f aca="false">IF(N398="","",IFERROR(INDEX('Prix négociés'!$C$5:$C$204,MATCH(N398,'Prix négociés'!$J$5:$J$204,0)),"Référence inconnue"))</f>
        <v/>
      </c>
      <c r="I398" s="14" t="str">
        <f aca="false">IF(N398="","",IFERROR(INDEX('Prix négociés'!$G$5:$G$204,MATCH(N398,'Prix négociés'!$J$5:$J$204,0)),""))</f>
        <v/>
      </c>
      <c r="J398" s="14" t="str">
        <f aca="false">IF(OR(I398="",F398=""),"",F398-I398)</f>
        <v/>
      </c>
      <c r="K398" s="17" t="str">
        <f aca="false">IF(OR(J398="",N(I398)=0),"",J398/I398)</f>
        <v/>
      </c>
      <c r="L398" s="14" t="str">
        <f aca="false">IF(J398="","",ROUND(J398*N(E398),2))</f>
        <v/>
      </c>
      <c r="M398" s="18" t="str">
        <f aca="false">IF(N398="","",IF(I398="","Prix inconnu",IF(K398&gt;'Mode d''emploi'!$B$24,"À réclamer",IF(K398&lt;-'Mode d''emploi'!$B$24,"Moins cher","OK"))))</f>
        <v/>
      </c>
      <c r="N398" s="16" t="str">
        <f aca="false">IF(D398="","",TRIM(C398)&amp;"|"&amp;TRIM(D398))</f>
        <v/>
      </c>
    </row>
    <row r="399" customFormat="false" ht="15" hidden="false" customHeight="false" outlineLevel="0" collapsed="false">
      <c r="A399" s="15"/>
      <c r="B399" s="12"/>
      <c r="C399" s="12"/>
      <c r="D399" s="12"/>
      <c r="E399" s="12"/>
      <c r="F399" s="13"/>
      <c r="G399" s="12"/>
      <c r="H399" s="16" t="str">
        <f aca="false">IF(N399="","",IFERROR(INDEX('Prix négociés'!$C$5:$C$204,MATCH(N399,'Prix négociés'!$J$5:$J$204,0)),"Référence inconnue"))</f>
        <v/>
      </c>
      <c r="I399" s="14" t="str">
        <f aca="false">IF(N399="","",IFERROR(INDEX('Prix négociés'!$G$5:$G$204,MATCH(N399,'Prix négociés'!$J$5:$J$204,0)),""))</f>
        <v/>
      </c>
      <c r="J399" s="14" t="str">
        <f aca="false">IF(OR(I399="",F399=""),"",F399-I399)</f>
        <v/>
      </c>
      <c r="K399" s="17" t="str">
        <f aca="false">IF(OR(J399="",N(I399)=0),"",J399/I399)</f>
        <v/>
      </c>
      <c r="L399" s="14" t="str">
        <f aca="false">IF(J399="","",ROUND(J399*N(E399),2))</f>
        <v/>
      </c>
      <c r="M399" s="18" t="str">
        <f aca="false">IF(N399="","",IF(I399="","Prix inconnu",IF(K399&gt;'Mode d''emploi'!$B$24,"À réclamer",IF(K399&lt;-'Mode d''emploi'!$B$24,"Moins cher","OK"))))</f>
        <v/>
      </c>
      <c r="N399" s="16" t="str">
        <f aca="false">IF(D399="","",TRIM(C399)&amp;"|"&amp;TRIM(D399))</f>
        <v/>
      </c>
    </row>
    <row r="400" customFormat="false" ht="15" hidden="false" customHeight="false" outlineLevel="0" collapsed="false">
      <c r="A400" s="15"/>
      <c r="B400" s="12"/>
      <c r="C400" s="12"/>
      <c r="D400" s="12"/>
      <c r="E400" s="12"/>
      <c r="F400" s="13"/>
      <c r="G400" s="12"/>
      <c r="H400" s="16" t="str">
        <f aca="false">IF(N400="","",IFERROR(INDEX('Prix négociés'!$C$5:$C$204,MATCH(N400,'Prix négociés'!$J$5:$J$204,0)),"Référence inconnue"))</f>
        <v/>
      </c>
      <c r="I400" s="14" t="str">
        <f aca="false">IF(N400="","",IFERROR(INDEX('Prix négociés'!$G$5:$G$204,MATCH(N400,'Prix négociés'!$J$5:$J$204,0)),""))</f>
        <v/>
      </c>
      <c r="J400" s="14" t="str">
        <f aca="false">IF(OR(I400="",F400=""),"",F400-I400)</f>
        <v/>
      </c>
      <c r="K400" s="17" t="str">
        <f aca="false">IF(OR(J400="",N(I400)=0),"",J400/I400)</f>
        <v/>
      </c>
      <c r="L400" s="14" t="str">
        <f aca="false">IF(J400="","",ROUND(J400*N(E400),2))</f>
        <v/>
      </c>
      <c r="M400" s="18" t="str">
        <f aca="false">IF(N400="","",IF(I400="","Prix inconnu",IF(K400&gt;'Mode d''emploi'!$B$24,"À réclamer",IF(K400&lt;-'Mode d''emploi'!$B$24,"Moins cher","OK"))))</f>
        <v/>
      </c>
      <c r="N400" s="16" t="str">
        <f aca="false">IF(D400="","",TRIM(C400)&amp;"|"&amp;TRIM(D400))</f>
        <v/>
      </c>
    </row>
    <row r="401" customFormat="false" ht="15" hidden="false" customHeight="false" outlineLevel="0" collapsed="false">
      <c r="A401" s="15"/>
      <c r="B401" s="12"/>
      <c r="C401" s="12"/>
      <c r="D401" s="12"/>
      <c r="E401" s="12"/>
      <c r="F401" s="13"/>
      <c r="G401" s="12"/>
      <c r="H401" s="16" t="str">
        <f aca="false">IF(N401="","",IFERROR(INDEX('Prix négociés'!$C$5:$C$204,MATCH(N401,'Prix négociés'!$J$5:$J$204,0)),"Référence inconnue"))</f>
        <v/>
      </c>
      <c r="I401" s="14" t="str">
        <f aca="false">IF(N401="","",IFERROR(INDEX('Prix négociés'!$G$5:$G$204,MATCH(N401,'Prix négociés'!$J$5:$J$204,0)),""))</f>
        <v/>
      </c>
      <c r="J401" s="14" t="str">
        <f aca="false">IF(OR(I401="",F401=""),"",F401-I401)</f>
        <v/>
      </c>
      <c r="K401" s="17" t="str">
        <f aca="false">IF(OR(J401="",N(I401)=0),"",J401/I401)</f>
        <v/>
      </c>
      <c r="L401" s="14" t="str">
        <f aca="false">IF(J401="","",ROUND(J401*N(E401),2))</f>
        <v/>
      </c>
      <c r="M401" s="18" t="str">
        <f aca="false">IF(N401="","",IF(I401="","Prix inconnu",IF(K401&gt;'Mode d''emploi'!$B$24,"À réclamer",IF(K401&lt;-'Mode d''emploi'!$B$24,"Moins cher","OK"))))</f>
        <v/>
      </c>
      <c r="N401" s="16" t="str">
        <f aca="false">IF(D401="","",TRIM(C401)&amp;"|"&amp;TRIM(D401))</f>
        <v/>
      </c>
    </row>
    <row r="402" customFormat="false" ht="15" hidden="false" customHeight="false" outlineLevel="0" collapsed="false">
      <c r="A402" s="15"/>
      <c r="B402" s="12"/>
      <c r="C402" s="12"/>
      <c r="D402" s="12"/>
      <c r="E402" s="12"/>
      <c r="F402" s="13"/>
      <c r="G402" s="12"/>
      <c r="H402" s="16" t="str">
        <f aca="false">IF(N402="","",IFERROR(INDEX('Prix négociés'!$C$5:$C$204,MATCH(N402,'Prix négociés'!$J$5:$J$204,0)),"Référence inconnue"))</f>
        <v/>
      </c>
      <c r="I402" s="14" t="str">
        <f aca="false">IF(N402="","",IFERROR(INDEX('Prix négociés'!$G$5:$G$204,MATCH(N402,'Prix négociés'!$J$5:$J$204,0)),""))</f>
        <v/>
      </c>
      <c r="J402" s="14" t="str">
        <f aca="false">IF(OR(I402="",F402=""),"",F402-I402)</f>
        <v/>
      </c>
      <c r="K402" s="17" t="str">
        <f aca="false">IF(OR(J402="",N(I402)=0),"",J402/I402)</f>
        <v/>
      </c>
      <c r="L402" s="14" t="str">
        <f aca="false">IF(J402="","",ROUND(J402*N(E402),2))</f>
        <v/>
      </c>
      <c r="M402" s="18" t="str">
        <f aca="false">IF(N402="","",IF(I402="","Prix inconnu",IF(K402&gt;'Mode d''emploi'!$B$24,"À réclamer",IF(K402&lt;-'Mode d''emploi'!$B$24,"Moins cher","OK"))))</f>
        <v/>
      </c>
      <c r="N402" s="16" t="str">
        <f aca="false">IF(D402="","",TRIM(C402)&amp;"|"&amp;TRIM(D402))</f>
        <v/>
      </c>
    </row>
    <row r="403" customFormat="false" ht="15" hidden="false" customHeight="false" outlineLevel="0" collapsed="false">
      <c r="A403" s="15"/>
      <c r="B403" s="12"/>
      <c r="C403" s="12"/>
      <c r="D403" s="12"/>
      <c r="E403" s="12"/>
      <c r="F403" s="13"/>
      <c r="G403" s="12"/>
      <c r="H403" s="16" t="str">
        <f aca="false">IF(N403="","",IFERROR(INDEX('Prix négociés'!$C$5:$C$204,MATCH(N403,'Prix négociés'!$J$5:$J$204,0)),"Référence inconnue"))</f>
        <v/>
      </c>
      <c r="I403" s="14" t="str">
        <f aca="false">IF(N403="","",IFERROR(INDEX('Prix négociés'!$G$5:$G$204,MATCH(N403,'Prix négociés'!$J$5:$J$204,0)),""))</f>
        <v/>
      </c>
      <c r="J403" s="14" t="str">
        <f aca="false">IF(OR(I403="",F403=""),"",F403-I403)</f>
        <v/>
      </c>
      <c r="K403" s="17" t="str">
        <f aca="false">IF(OR(J403="",N(I403)=0),"",J403/I403)</f>
        <v/>
      </c>
      <c r="L403" s="14" t="str">
        <f aca="false">IF(J403="","",ROUND(J403*N(E403),2))</f>
        <v/>
      </c>
      <c r="M403" s="18" t="str">
        <f aca="false">IF(N403="","",IF(I403="","Prix inconnu",IF(K403&gt;'Mode d''emploi'!$B$24,"À réclamer",IF(K403&lt;-'Mode d''emploi'!$B$24,"Moins cher","OK"))))</f>
        <v/>
      </c>
      <c r="N403" s="16" t="str">
        <f aca="false">IF(D403="","",TRIM(C403)&amp;"|"&amp;TRIM(D403))</f>
        <v/>
      </c>
    </row>
    <row r="404" customFormat="false" ht="15" hidden="false" customHeight="false" outlineLevel="0" collapsed="false">
      <c r="A404" s="15"/>
      <c r="B404" s="12"/>
      <c r="C404" s="12"/>
      <c r="D404" s="12"/>
      <c r="E404" s="12"/>
      <c r="F404" s="13"/>
      <c r="G404" s="12"/>
      <c r="H404" s="16" t="str">
        <f aca="false">IF(N404="","",IFERROR(INDEX('Prix négociés'!$C$5:$C$204,MATCH(N404,'Prix négociés'!$J$5:$J$204,0)),"Référence inconnue"))</f>
        <v/>
      </c>
      <c r="I404" s="14" t="str">
        <f aca="false">IF(N404="","",IFERROR(INDEX('Prix négociés'!$G$5:$G$204,MATCH(N404,'Prix négociés'!$J$5:$J$204,0)),""))</f>
        <v/>
      </c>
      <c r="J404" s="14" t="str">
        <f aca="false">IF(OR(I404="",F404=""),"",F404-I404)</f>
        <v/>
      </c>
      <c r="K404" s="17" t="str">
        <f aca="false">IF(OR(J404="",N(I404)=0),"",J404/I404)</f>
        <v/>
      </c>
      <c r="L404" s="14" t="str">
        <f aca="false">IF(J404="","",ROUND(J404*N(E404),2))</f>
        <v/>
      </c>
      <c r="M404" s="18" t="str">
        <f aca="false">IF(N404="","",IF(I404="","Prix inconnu",IF(K404&gt;'Mode d''emploi'!$B$24,"À réclamer",IF(K404&lt;-'Mode d''emploi'!$B$24,"Moins cher","OK"))))</f>
        <v/>
      </c>
      <c r="N404" s="16" t="str">
        <f aca="false">IF(D404="","",TRIM(C404)&amp;"|"&amp;TRIM(D404))</f>
        <v/>
      </c>
    </row>
    <row r="405" customFormat="false" ht="15" hidden="false" customHeight="false" outlineLevel="0" collapsed="false">
      <c r="A405" s="15"/>
      <c r="B405" s="12"/>
      <c r="C405" s="12"/>
      <c r="D405" s="12"/>
      <c r="E405" s="12"/>
      <c r="F405" s="13"/>
      <c r="G405" s="12"/>
      <c r="H405" s="16" t="str">
        <f aca="false">IF(N405="","",IFERROR(INDEX('Prix négociés'!$C$5:$C$204,MATCH(N405,'Prix négociés'!$J$5:$J$204,0)),"Référence inconnue"))</f>
        <v/>
      </c>
      <c r="I405" s="14" t="str">
        <f aca="false">IF(N405="","",IFERROR(INDEX('Prix négociés'!$G$5:$G$204,MATCH(N405,'Prix négociés'!$J$5:$J$204,0)),""))</f>
        <v/>
      </c>
      <c r="J405" s="14" t="str">
        <f aca="false">IF(OR(I405="",F405=""),"",F405-I405)</f>
        <v/>
      </c>
      <c r="K405" s="17" t="str">
        <f aca="false">IF(OR(J405="",N(I405)=0),"",J405/I405)</f>
        <v/>
      </c>
      <c r="L405" s="14" t="str">
        <f aca="false">IF(J405="","",ROUND(J405*N(E405),2))</f>
        <v/>
      </c>
      <c r="M405" s="18" t="str">
        <f aca="false">IF(N405="","",IF(I405="","Prix inconnu",IF(K405&gt;'Mode d''emploi'!$B$24,"À réclamer",IF(K405&lt;-'Mode d''emploi'!$B$24,"Moins cher","OK"))))</f>
        <v/>
      </c>
      <c r="N405" s="16" t="str">
        <f aca="false">IF(D405="","",TRIM(C405)&amp;"|"&amp;TRIM(D405))</f>
        <v/>
      </c>
    </row>
    <row r="406" customFormat="false" ht="15" hidden="false" customHeight="false" outlineLevel="0" collapsed="false">
      <c r="A406" s="15"/>
      <c r="B406" s="12"/>
      <c r="C406" s="12"/>
      <c r="D406" s="12"/>
      <c r="E406" s="12"/>
      <c r="F406" s="13"/>
      <c r="G406" s="12"/>
      <c r="H406" s="16" t="str">
        <f aca="false">IF(N406="","",IFERROR(INDEX('Prix négociés'!$C$5:$C$204,MATCH(N406,'Prix négociés'!$J$5:$J$204,0)),"Référence inconnue"))</f>
        <v/>
      </c>
      <c r="I406" s="14" t="str">
        <f aca="false">IF(N406="","",IFERROR(INDEX('Prix négociés'!$G$5:$G$204,MATCH(N406,'Prix négociés'!$J$5:$J$204,0)),""))</f>
        <v/>
      </c>
      <c r="J406" s="14" t="str">
        <f aca="false">IF(OR(I406="",F406=""),"",F406-I406)</f>
        <v/>
      </c>
      <c r="K406" s="17" t="str">
        <f aca="false">IF(OR(J406="",N(I406)=0),"",J406/I406)</f>
        <v/>
      </c>
      <c r="L406" s="14" t="str">
        <f aca="false">IF(J406="","",ROUND(J406*N(E406),2))</f>
        <v/>
      </c>
      <c r="M406" s="18" t="str">
        <f aca="false">IF(N406="","",IF(I406="","Prix inconnu",IF(K406&gt;'Mode d''emploi'!$B$24,"À réclamer",IF(K406&lt;-'Mode d''emploi'!$B$24,"Moins cher","OK"))))</f>
        <v/>
      </c>
      <c r="N406" s="16" t="str">
        <f aca="false">IF(D406="","",TRIM(C406)&amp;"|"&amp;TRIM(D406))</f>
        <v/>
      </c>
    </row>
    <row r="407" customFormat="false" ht="15" hidden="false" customHeight="false" outlineLevel="0" collapsed="false">
      <c r="A407" s="15"/>
      <c r="B407" s="12"/>
      <c r="C407" s="12"/>
      <c r="D407" s="12"/>
      <c r="E407" s="12"/>
      <c r="F407" s="13"/>
      <c r="G407" s="12"/>
      <c r="H407" s="16" t="str">
        <f aca="false">IF(N407="","",IFERROR(INDEX('Prix négociés'!$C$5:$C$204,MATCH(N407,'Prix négociés'!$J$5:$J$204,0)),"Référence inconnue"))</f>
        <v/>
      </c>
      <c r="I407" s="14" t="str">
        <f aca="false">IF(N407="","",IFERROR(INDEX('Prix négociés'!$G$5:$G$204,MATCH(N407,'Prix négociés'!$J$5:$J$204,0)),""))</f>
        <v/>
      </c>
      <c r="J407" s="14" t="str">
        <f aca="false">IF(OR(I407="",F407=""),"",F407-I407)</f>
        <v/>
      </c>
      <c r="K407" s="17" t="str">
        <f aca="false">IF(OR(J407="",N(I407)=0),"",J407/I407)</f>
        <v/>
      </c>
      <c r="L407" s="14" t="str">
        <f aca="false">IF(J407="","",ROUND(J407*N(E407),2))</f>
        <v/>
      </c>
      <c r="M407" s="18" t="str">
        <f aca="false">IF(N407="","",IF(I407="","Prix inconnu",IF(K407&gt;'Mode d''emploi'!$B$24,"À réclamer",IF(K407&lt;-'Mode d''emploi'!$B$24,"Moins cher","OK"))))</f>
        <v/>
      </c>
      <c r="N407" s="16" t="str">
        <f aca="false">IF(D407="","",TRIM(C407)&amp;"|"&amp;TRIM(D407))</f>
        <v/>
      </c>
    </row>
    <row r="408" customFormat="false" ht="15" hidden="false" customHeight="false" outlineLevel="0" collapsed="false">
      <c r="A408" s="15"/>
      <c r="B408" s="12"/>
      <c r="C408" s="12"/>
      <c r="D408" s="12"/>
      <c r="E408" s="12"/>
      <c r="F408" s="13"/>
      <c r="G408" s="12"/>
      <c r="H408" s="16" t="str">
        <f aca="false">IF(N408="","",IFERROR(INDEX('Prix négociés'!$C$5:$C$204,MATCH(N408,'Prix négociés'!$J$5:$J$204,0)),"Référence inconnue"))</f>
        <v/>
      </c>
      <c r="I408" s="14" t="str">
        <f aca="false">IF(N408="","",IFERROR(INDEX('Prix négociés'!$G$5:$G$204,MATCH(N408,'Prix négociés'!$J$5:$J$204,0)),""))</f>
        <v/>
      </c>
      <c r="J408" s="14" t="str">
        <f aca="false">IF(OR(I408="",F408=""),"",F408-I408)</f>
        <v/>
      </c>
      <c r="K408" s="17" t="str">
        <f aca="false">IF(OR(J408="",N(I408)=0),"",J408/I408)</f>
        <v/>
      </c>
      <c r="L408" s="14" t="str">
        <f aca="false">IF(J408="","",ROUND(J408*N(E408),2))</f>
        <v/>
      </c>
      <c r="M408" s="18" t="str">
        <f aca="false">IF(N408="","",IF(I408="","Prix inconnu",IF(K408&gt;'Mode d''emploi'!$B$24,"À réclamer",IF(K408&lt;-'Mode d''emploi'!$B$24,"Moins cher","OK"))))</f>
        <v/>
      </c>
      <c r="N408" s="16" t="str">
        <f aca="false">IF(D408="","",TRIM(C408)&amp;"|"&amp;TRIM(D408))</f>
        <v/>
      </c>
    </row>
    <row r="409" customFormat="false" ht="15" hidden="false" customHeight="false" outlineLevel="0" collapsed="false">
      <c r="A409" s="15"/>
      <c r="B409" s="12"/>
      <c r="C409" s="12"/>
      <c r="D409" s="12"/>
      <c r="E409" s="12"/>
      <c r="F409" s="13"/>
      <c r="G409" s="12"/>
      <c r="H409" s="16" t="str">
        <f aca="false">IF(N409="","",IFERROR(INDEX('Prix négociés'!$C$5:$C$204,MATCH(N409,'Prix négociés'!$J$5:$J$204,0)),"Référence inconnue"))</f>
        <v/>
      </c>
      <c r="I409" s="14" t="str">
        <f aca="false">IF(N409="","",IFERROR(INDEX('Prix négociés'!$G$5:$G$204,MATCH(N409,'Prix négociés'!$J$5:$J$204,0)),""))</f>
        <v/>
      </c>
      <c r="J409" s="14" t="str">
        <f aca="false">IF(OR(I409="",F409=""),"",F409-I409)</f>
        <v/>
      </c>
      <c r="K409" s="17" t="str">
        <f aca="false">IF(OR(J409="",N(I409)=0),"",J409/I409)</f>
        <v/>
      </c>
      <c r="L409" s="14" t="str">
        <f aca="false">IF(J409="","",ROUND(J409*N(E409),2))</f>
        <v/>
      </c>
      <c r="M409" s="18" t="str">
        <f aca="false">IF(N409="","",IF(I409="","Prix inconnu",IF(K409&gt;'Mode d''emploi'!$B$24,"À réclamer",IF(K409&lt;-'Mode d''emploi'!$B$24,"Moins cher","OK"))))</f>
        <v/>
      </c>
      <c r="N409" s="16" t="str">
        <f aca="false">IF(D409="","",TRIM(C409)&amp;"|"&amp;TRIM(D409))</f>
        <v/>
      </c>
    </row>
    <row r="410" customFormat="false" ht="15" hidden="false" customHeight="false" outlineLevel="0" collapsed="false">
      <c r="A410" s="15"/>
      <c r="B410" s="12"/>
      <c r="C410" s="12"/>
      <c r="D410" s="12"/>
      <c r="E410" s="12"/>
      <c r="F410" s="13"/>
      <c r="G410" s="12"/>
      <c r="H410" s="16" t="str">
        <f aca="false">IF(N410="","",IFERROR(INDEX('Prix négociés'!$C$5:$C$204,MATCH(N410,'Prix négociés'!$J$5:$J$204,0)),"Référence inconnue"))</f>
        <v/>
      </c>
      <c r="I410" s="14" t="str">
        <f aca="false">IF(N410="","",IFERROR(INDEX('Prix négociés'!$G$5:$G$204,MATCH(N410,'Prix négociés'!$J$5:$J$204,0)),""))</f>
        <v/>
      </c>
      <c r="J410" s="14" t="str">
        <f aca="false">IF(OR(I410="",F410=""),"",F410-I410)</f>
        <v/>
      </c>
      <c r="K410" s="17" t="str">
        <f aca="false">IF(OR(J410="",N(I410)=0),"",J410/I410)</f>
        <v/>
      </c>
      <c r="L410" s="14" t="str">
        <f aca="false">IF(J410="","",ROUND(J410*N(E410),2))</f>
        <v/>
      </c>
      <c r="M410" s="18" t="str">
        <f aca="false">IF(N410="","",IF(I410="","Prix inconnu",IF(K410&gt;'Mode d''emploi'!$B$24,"À réclamer",IF(K410&lt;-'Mode d''emploi'!$B$24,"Moins cher","OK"))))</f>
        <v/>
      </c>
      <c r="N410" s="16" t="str">
        <f aca="false">IF(D410="","",TRIM(C410)&amp;"|"&amp;TRIM(D410))</f>
        <v/>
      </c>
    </row>
    <row r="411" customFormat="false" ht="15" hidden="false" customHeight="false" outlineLevel="0" collapsed="false">
      <c r="A411" s="15"/>
      <c r="B411" s="12"/>
      <c r="C411" s="12"/>
      <c r="D411" s="12"/>
      <c r="E411" s="12"/>
      <c r="F411" s="13"/>
      <c r="G411" s="12"/>
      <c r="H411" s="16" t="str">
        <f aca="false">IF(N411="","",IFERROR(INDEX('Prix négociés'!$C$5:$C$204,MATCH(N411,'Prix négociés'!$J$5:$J$204,0)),"Référence inconnue"))</f>
        <v/>
      </c>
      <c r="I411" s="14" t="str">
        <f aca="false">IF(N411="","",IFERROR(INDEX('Prix négociés'!$G$5:$G$204,MATCH(N411,'Prix négociés'!$J$5:$J$204,0)),""))</f>
        <v/>
      </c>
      <c r="J411" s="14" t="str">
        <f aca="false">IF(OR(I411="",F411=""),"",F411-I411)</f>
        <v/>
      </c>
      <c r="K411" s="17" t="str">
        <f aca="false">IF(OR(J411="",N(I411)=0),"",J411/I411)</f>
        <v/>
      </c>
      <c r="L411" s="14" t="str">
        <f aca="false">IF(J411="","",ROUND(J411*N(E411),2))</f>
        <v/>
      </c>
      <c r="M411" s="18" t="str">
        <f aca="false">IF(N411="","",IF(I411="","Prix inconnu",IF(K411&gt;'Mode d''emploi'!$B$24,"À réclamer",IF(K411&lt;-'Mode d''emploi'!$B$24,"Moins cher","OK"))))</f>
        <v/>
      </c>
      <c r="N411" s="16" t="str">
        <f aca="false">IF(D411="","",TRIM(C411)&amp;"|"&amp;TRIM(D411))</f>
        <v/>
      </c>
    </row>
    <row r="412" customFormat="false" ht="15" hidden="false" customHeight="false" outlineLevel="0" collapsed="false">
      <c r="A412" s="15"/>
      <c r="B412" s="12"/>
      <c r="C412" s="12"/>
      <c r="D412" s="12"/>
      <c r="E412" s="12"/>
      <c r="F412" s="13"/>
      <c r="G412" s="12"/>
      <c r="H412" s="16" t="str">
        <f aca="false">IF(N412="","",IFERROR(INDEX('Prix négociés'!$C$5:$C$204,MATCH(N412,'Prix négociés'!$J$5:$J$204,0)),"Référence inconnue"))</f>
        <v/>
      </c>
      <c r="I412" s="14" t="str">
        <f aca="false">IF(N412="","",IFERROR(INDEX('Prix négociés'!$G$5:$G$204,MATCH(N412,'Prix négociés'!$J$5:$J$204,0)),""))</f>
        <v/>
      </c>
      <c r="J412" s="14" t="str">
        <f aca="false">IF(OR(I412="",F412=""),"",F412-I412)</f>
        <v/>
      </c>
      <c r="K412" s="17" t="str">
        <f aca="false">IF(OR(J412="",N(I412)=0),"",J412/I412)</f>
        <v/>
      </c>
      <c r="L412" s="14" t="str">
        <f aca="false">IF(J412="","",ROUND(J412*N(E412),2))</f>
        <v/>
      </c>
      <c r="M412" s="18" t="str">
        <f aca="false">IF(N412="","",IF(I412="","Prix inconnu",IF(K412&gt;'Mode d''emploi'!$B$24,"À réclamer",IF(K412&lt;-'Mode d''emploi'!$B$24,"Moins cher","OK"))))</f>
        <v/>
      </c>
      <c r="N412" s="16" t="str">
        <f aca="false">IF(D412="","",TRIM(C412)&amp;"|"&amp;TRIM(D412))</f>
        <v/>
      </c>
    </row>
    <row r="413" customFormat="false" ht="15" hidden="false" customHeight="false" outlineLevel="0" collapsed="false">
      <c r="A413" s="15"/>
      <c r="B413" s="12"/>
      <c r="C413" s="12"/>
      <c r="D413" s="12"/>
      <c r="E413" s="12"/>
      <c r="F413" s="13"/>
      <c r="G413" s="12"/>
      <c r="H413" s="16" t="str">
        <f aca="false">IF(N413="","",IFERROR(INDEX('Prix négociés'!$C$5:$C$204,MATCH(N413,'Prix négociés'!$J$5:$J$204,0)),"Référence inconnue"))</f>
        <v/>
      </c>
      <c r="I413" s="14" t="str">
        <f aca="false">IF(N413="","",IFERROR(INDEX('Prix négociés'!$G$5:$G$204,MATCH(N413,'Prix négociés'!$J$5:$J$204,0)),""))</f>
        <v/>
      </c>
      <c r="J413" s="14" t="str">
        <f aca="false">IF(OR(I413="",F413=""),"",F413-I413)</f>
        <v/>
      </c>
      <c r="K413" s="17" t="str">
        <f aca="false">IF(OR(J413="",N(I413)=0),"",J413/I413)</f>
        <v/>
      </c>
      <c r="L413" s="14" t="str">
        <f aca="false">IF(J413="","",ROUND(J413*N(E413),2))</f>
        <v/>
      </c>
      <c r="M413" s="18" t="str">
        <f aca="false">IF(N413="","",IF(I413="","Prix inconnu",IF(K413&gt;'Mode d''emploi'!$B$24,"À réclamer",IF(K413&lt;-'Mode d''emploi'!$B$24,"Moins cher","OK"))))</f>
        <v/>
      </c>
      <c r="N413" s="16" t="str">
        <f aca="false">IF(D413="","",TRIM(C413)&amp;"|"&amp;TRIM(D413))</f>
        <v/>
      </c>
    </row>
    <row r="414" customFormat="false" ht="15" hidden="false" customHeight="false" outlineLevel="0" collapsed="false">
      <c r="A414" s="15"/>
      <c r="B414" s="12"/>
      <c r="C414" s="12"/>
      <c r="D414" s="12"/>
      <c r="E414" s="12"/>
      <c r="F414" s="13"/>
      <c r="G414" s="12"/>
      <c r="H414" s="16" t="str">
        <f aca="false">IF(N414="","",IFERROR(INDEX('Prix négociés'!$C$5:$C$204,MATCH(N414,'Prix négociés'!$J$5:$J$204,0)),"Référence inconnue"))</f>
        <v/>
      </c>
      <c r="I414" s="14" t="str">
        <f aca="false">IF(N414="","",IFERROR(INDEX('Prix négociés'!$G$5:$G$204,MATCH(N414,'Prix négociés'!$J$5:$J$204,0)),""))</f>
        <v/>
      </c>
      <c r="J414" s="14" t="str">
        <f aca="false">IF(OR(I414="",F414=""),"",F414-I414)</f>
        <v/>
      </c>
      <c r="K414" s="17" t="str">
        <f aca="false">IF(OR(J414="",N(I414)=0),"",J414/I414)</f>
        <v/>
      </c>
      <c r="L414" s="14" t="str">
        <f aca="false">IF(J414="","",ROUND(J414*N(E414),2))</f>
        <v/>
      </c>
      <c r="M414" s="18" t="str">
        <f aca="false">IF(N414="","",IF(I414="","Prix inconnu",IF(K414&gt;'Mode d''emploi'!$B$24,"À réclamer",IF(K414&lt;-'Mode d''emploi'!$B$24,"Moins cher","OK"))))</f>
        <v/>
      </c>
      <c r="N414" s="16" t="str">
        <f aca="false">IF(D414="","",TRIM(C414)&amp;"|"&amp;TRIM(D414))</f>
        <v/>
      </c>
    </row>
    <row r="415" customFormat="false" ht="15" hidden="false" customHeight="false" outlineLevel="0" collapsed="false">
      <c r="A415" s="15"/>
      <c r="B415" s="12"/>
      <c r="C415" s="12"/>
      <c r="D415" s="12"/>
      <c r="E415" s="12"/>
      <c r="F415" s="13"/>
      <c r="G415" s="12"/>
      <c r="H415" s="16" t="str">
        <f aca="false">IF(N415="","",IFERROR(INDEX('Prix négociés'!$C$5:$C$204,MATCH(N415,'Prix négociés'!$J$5:$J$204,0)),"Référence inconnue"))</f>
        <v/>
      </c>
      <c r="I415" s="14" t="str">
        <f aca="false">IF(N415="","",IFERROR(INDEX('Prix négociés'!$G$5:$G$204,MATCH(N415,'Prix négociés'!$J$5:$J$204,0)),""))</f>
        <v/>
      </c>
      <c r="J415" s="14" t="str">
        <f aca="false">IF(OR(I415="",F415=""),"",F415-I415)</f>
        <v/>
      </c>
      <c r="K415" s="17" t="str">
        <f aca="false">IF(OR(J415="",N(I415)=0),"",J415/I415)</f>
        <v/>
      </c>
      <c r="L415" s="14" t="str">
        <f aca="false">IF(J415="","",ROUND(J415*N(E415),2))</f>
        <v/>
      </c>
      <c r="M415" s="18" t="str">
        <f aca="false">IF(N415="","",IF(I415="","Prix inconnu",IF(K415&gt;'Mode d''emploi'!$B$24,"À réclamer",IF(K415&lt;-'Mode d''emploi'!$B$24,"Moins cher","OK"))))</f>
        <v/>
      </c>
      <c r="N415" s="16" t="str">
        <f aca="false">IF(D415="","",TRIM(C415)&amp;"|"&amp;TRIM(D415))</f>
        <v/>
      </c>
    </row>
    <row r="416" customFormat="false" ht="15" hidden="false" customHeight="false" outlineLevel="0" collapsed="false">
      <c r="A416" s="15"/>
      <c r="B416" s="12"/>
      <c r="C416" s="12"/>
      <c r="D416" s="12"/>
      <c r="E416" s="12"/>
      <c r="F416" s="13"/>
      <c r="G416" s="12"/>
      <c r="H416" s="16" t="str">
        <f aca="false">IF(N416="","",IFERROR(INDEX('Prix négociés'!$C$5:$C$204,MATCH(N416,'Prix négociés'!$J$5:$J$204,0)),"Référence inconnue"))</f>
        <v/>
      </c>
      <c r="I416" s="14" t="str">
        <f aca="false">IF(N416="","",IFERROR(INDEX('Prix négociés'!$G$5:$G$204,MATCH(N416,'Prix négociés'!$J$5:$J$204,0)),""))</f>
        <v/>
      </c>
      <c r="J416" s="14" t="str">
        <f aca="false">IF(OR(I416="",F416=""),"",F416-I416)</f>
        <v/>
      </c>
      <c r="K416" s="17" t="str">
        <f aca="false">IF(OR(J416="",N(I416)=0),"",J416/I416)</f>
        <v/>
      </c>
      <c r="L416" s="14" t="str">
        <f aca="false">IF(J416="","",ROUND(J416*N(E416),2))</f>
        <v/>
      </c>
      <c r="M416" s="18" t="str">
        <f aca="false">IF(N416="","",IF(I416="","Prix inconnu",IF(K416&gt;'Mode d''emploi'!$B$24,"À réclamer",IF(K416&lt;-'Mode d''emploi'!$B$24,"Moins cher","OK"))))</f>
        <v/>
      </c>
      <c r="N416" s="16" t="str">
        <f aca="false">IF(D416="","",TRIM(C416)&amp;"|"&amp;TRIM(D416))</f>
        <v/>
      </c>
    </row>
    <row r="417" customFormat="false" ht="15" hidden="false" customHeight="false" outlineLevel="0" collapsed="false">
      <c r="A417" s="15"/>
      <c r="B417" s="12"/>
      <c r="C417" s="12"/>
      <c r="D417" s="12"/>
      <c r="E417" s="12"/>
      <c r="F417" s="13"/>
      <c r="G417" s="12"/>
      <c r="H417" s="16" t="str">
        <f aca="false">IF(N417="","",IFERROR(INDEX('Prix négociés'!$C$5:$C$204,MATCH(N417,'Prix négociés'!$J$5:$J$204,0)),"Référence inconnue"))</f>
        <v/>
      </c>
      <c r="I417" s="14" t="str">
        <f aca="false">IF(N417="","",IFERROR(INDEX('Prix négociés'!$G$5:$G$204,MATCH(N417,'Prix négociés'!$J$5:$J$204,0)),""))</f>
        <v/>
      </c>
      <c r="J417" s="14" t="str">
        <f aca="false">IF(OR(I417="",F417=""),"",F417-I417)</f>
        <v/>
      </c>
      <c r="K417" s="17" t="str">
        <f aca="false">IF(OR(J417="",N(I417)=0),"",J417/I417)</f>
        <v/>
      </c>
      <c r="L417" s="14" t="str">
        <f aca="false">IF(J417="","",ROUND(J417*N(E417),2))</f>
        <v/>
      </c>
      <c r="M417" s="18" t="str">
        <f aca="false">IF(N417="","",IF(I417="","Prix inconnu",IF(K417&gt;'Mode d''emploi'!$B$24,"À réclamer",IF(K417&lt;-'Mode d''emploi'!$B$24,"Moins cher","OK"))))</f>
        <v/>
      </c>
      <c r="N417" s="16" t="str">
        <f aca="false">IF(D417="","",TRIM(C417)&amp;"|"&amp;TRIM(D417))</f>
        <v/>
      </c>
    </row>
    <row r="418" customFormat="false" ht="15" hidden="false" customHeight="false" outlineLevel="0" collapsed="false">
      <c r="A418" s="15"/>
      <c r="B418" s="12"/>
      <c r="C418" s="12"/>
      <c r="D418" s="12"/>
      <c r="E418" s="12"/>
      <c r="F418" s="13"/>
      <c r="G418" s="12"/>
      <c r="H418" s="16" t="str">
        <f aca="false">IF(N418="","",IFERROR(INDEX('Prix négociés'!$C$5:$C$204,MATCH(N418,'Prix négociés'!$J$5:$J$204,0)),"Référence inconnue"))</f>
        <v/>
      </c>
      <c r="I418" s="14" t="str">
        <f aca="false">IF(N418="","",IFERROR(INDEX('Prix négociés'!$G$5:$G$204,MATCH(N418,'Prix négociés'!$J$5:$J$204,0)),""))</f>
        <v/>
      </c>
      <c r="J418" s="14" t="str">
        <f aca="false">IF(OR(I418="",F418=""),"",F418-I418)</f>
        <v/>
      </c>
      <c r="K418" s="17" t="str">
        <f aca="false">IF(OR(J418="",N(I418)=0),"",J418/I418)</f>
        <v/>
      </c>
      <c r="L418" s="14" t="str">
        <f aca="false">IF(J418="","",ROUND(J418*N(E418),2))</f>
        <v/>
      </c>
      <c r="M418" s="18" t="str">
        <f aca="false">IF(N418="","",IF(I418="","Prix inconnu",IF(K418&gt;'Mode d''emploi'!$B$24,"À réclamer",IF(K418&lt;-'Mode d''emploi'!$B$24,"Moins cher","OK"))))</f>
        <v/>
      </c>
      <c r="N418" s="16" t="str">
        <f aca="false">IF(D418="","",TRIM(C418)&amp;"|"&amp;TRIM(D418))</f>
        <v/>
      </c>
    </row>
    <row r="419" customFormat="false" ht="15" hidden="false" customHeight="false" outlineLevel="0" collapsed="false">
      <c r="A419" s="15"/>
      <c r="B419" s="12"/>
      <c r="C419" s="12"/>
      <c r="D419" s="12"/>
      <c r="E419" s="12"/>
      <c r="F419" s="13"/>
      <c r="G419" s="12"/>
      <c r="H419" s="16" t="str">
        <f aca="false">IF(N419="","",IFERROR(INDEX('Prix négociés'!$C$5:$C$204,MATCH(N419,'Prix négociés'!$J$5:$J$204,0)),"Référence inconnue"))</f>
        <v/>
      </c>
      <c r="I419" s="14" t="str">
        <f aca="false">IF(N419="","",IFERROR(INDEX('Prix négociés'!$G$5:$G$204,MATCH(N419,'Prix négociés'!$J$5:$J$204,0)),""))</f>
        <v/>
      </c>
      <c r="J419" s="14" t="str">
        <f aca="false">IF(OR(I419="",F419=""),"",F419-I419)</f>
        <v/>
      </c>
      <c r="K419" s="17" t="str">
        <f aca="false">IF(OR(J419="",N(I419)=0),"",J419/I419)</f>
        <v/>
      </c>
      <c r="L419" s="14" t="str">
        <f aca="false">IF(J419="","",ROUND(J419*N(E419),2))</f>
        <v/>
      </c>
      <c r="M419" s="18" t="str">
        <f aca="false">IF(N419="","",IF(I419="","Prix inconnu",IF(K419&gt;'Mode d''emploi'!$B$24,"À réclamer",IF(K419&lt;-'Mode d''emploi'!$B$24,"Moins cher","OK"))))</f>
        <v/>
      </c>
      <c r="N419" s="16" t="str">
        <f aca="false">IF(D419="","",TRIM(C419)&amp;"|"&amp;TRIM(D419))</f>
        <v/>
      </c>
    </row>
    <row r="420" customFormat="false" ht="15" hidden="false" customHeight="false" outlineLevel="0" collapsed="false">
      <c r="A420" s="15"/>
      <c r="B420" s="12"/>
      <c r="C420" s="12"/>
      <c r="D420" s="12"/>
      <c r="E420" s="12"/>
      <c r="F420" s="13"/>
      <c r="G420" s="12"/>
      <c r="H420" s="16" t="str">
        <f aca="false">IF(N420="","",IFERROR(INDEX('Prix négociés'!$C$5:$C$204,MATCH(N420,'Prix négociés'!$J$5:$J$204,0)),"Référence inconnue"))</f>
        <v/>
      </c>
      <c r="I420" s="14" t="str">
        <f aca="false">IF(N420="","",IFERROR(INDEX('Prix négociés'!$G$5:$G$204,MATCH(N420,'Prix négociés'!$J$5:$J$204,0)),""))</f>
        <v/>
      </c>
      <c r="J420" s="14" t="str">
        <f aca="false">IF(OR(I420="",F420=""),"",F420-I420)</f>
        <v/>
      </c>
      <c r="K420" s="17" t="str">
        <f aca="false">IF(OR(J420="",N(I420)=0),"",J420/I420)</f>
        <v/>
      </c>
      <c r="L420" s="14" t="str">
        <f aca="false">IF(J420="","",ROUND(J420*N(E420),2))</f>
        <v/>
      </c>
      <c r="M420" s="18" t="str">
        <f aca="false">IF(N420="","",IF(I420="","Prix inconnu",IF(K420&gt;'Mode d''emploi'!$B$24,"À réclamer",IF(K420&lt;-'Mode d''emploi'!$B$24,"Moins cher","OK"))))</f>
        <v/>
      </c>
      <c r="N420" s="16" t="str">
        <f aca="false">IF(D420="","",TRIM(C420)&amp;"|"&amp;TRIM(D420))</f>
        <v/>
      </c>
    </row>
    <row r="421" customFormat="false" ht="15" hidden="false" customHeight="false" outlineLevel="0" collapsed="false">
      <c r="A421" s="15"/>
      <c r="B421" s="12"/>
      <c r="C421" s="12"/>
      <c r="D421" s="12"/>
      <c r="E421" s="12"/>
      <c r="F421" s="13"/>
      <c r="G421" s="12"/>
      <c r="H421" s="16" t="str">
        <f aca="false">IF(N421="","",IFERROR(INDEX('Prix négociés'!$C$5:$C$204,MATCH(N421,'Prix négociés'!$J$5:$J$204,0)),"Référence inconnue"))</f>
        <v/>
      </c>
      <c r="I421" s="14" t="str">
        <f aca="false">IF(N421="","",IFERROR(INDEX('Prix négociés'!$G$5:$G$204,MATCH(N421,'Prix négociés'!$J$5:$J$204,0)),""))</f>
        <v/>
      </c>
      <c r="J421" s="14" t="str">
        <f aca="false">IF(OR(I421="",F421=""),"",F421-I421)</f>
        <v/>
      </c>
      <c r="K421" s="17" t="str">
        <f aca="false">IF(OR(J421="",N(I421)=0),"",J421/I421)</f>
        <v/>
      </c>
      <c r="L421" s="14" t="str">
        <f aca="false">IF(J421="","",ROUND(J421*N(E421),2))</f>
        <v/>
      </c>
      <c r="M421" s="18" t="str">
        <f aca="false">IF(N421="","",IF(I421="","Prix inconnu",IF(K421&gt;'Mode d''emploi'!$B$24,"À réclamer",IF(K421&lt;-'Mode d''emploi'!$B$24,"Moins cher","OK"))))</f>
        <v/>
      </c>
      <c r="N421" s="16" t="str">
        <f aca="false">IF(D421="","",TRIM(C421)&amp;"|"&amp;TRIM(D421))</f>
        <v/>
      </c>
    </row>
    <row r="422" customFormat="false" ht="15" hidden="false" customHeight="false" outlineLevel="0" collapsed="false">
      <c r="A422" s="15"/>
      <c r="B422" s="12"/>
      <c r="C422" s="12"/>
      <c r="D422" s="12"/>
      <c r="E422" s="12"/>
      <c r="F422" s="13"/>
      <c r="G422" s="12"/>
      <c r="H422" s="16" t="str">
        <f aca="false">IF(N422="","",IFERROR(INDEX('Prix négociés'!$C$5:$C$204,MATCH(N422,'Prix négociés'!$J$5:$J$204,0)),"Référence inconnue"))</f>
        <v/>
      </c>
      <c r="I422" s="14" t="str">
        <f aca="false">IF(N422="","",IFERROR(INDEX('Prix négociés'!$G$5:$G$204,MATCH(N422,'Prix négociés'!$J$5:$J$204,0)),""))</f>
        <v/>
      </c>
      <c r="J422" s="14" t="str">
        <f aca="false">IF(OR(I422="",F422=""),"",F422-I422)</f>
        <v/>
      </c>
      <c r="K422" s="17" t="str">
        <f aca="false">IF(OR(J422="",N(I422)=0),"",J422/I422)</f>
        <v/>
      </c>
      <c r="L422" s="14" t="str">
        <f aca="false">IF(J422="","",ROUND(J422*N(E422),2))</f>
        <v/>
      </c>
      <c r="M422" s="18" t="str">
        <f aca="false">IF(N422="","",IF(I422="","Prix inconnu",IF(K422&gt;'Mode d''emploi'!$B$24,"À réclamer",IF(K422&lt;-'Mode d''emploi'!$B$24,"Moins cher","OK"))))</f>
        <v/>
      </c>
      <c r="N422" s="16" t="str">
        <f aca="false">IF(D422="","",TRIM(C422)&amp;"|"&amp;TRIM(D422))</f>
        <v/>
      </c>
    </row>
    <row r="423" customFormat="false" ht="15" hidden="false" customHeight="false" outlineLevel="0" collapsed="false">
      <c r="A423" s="15"/>
      <c r="B423" s="12"/>
      <c r="C423" s="12"/>
      <c r="D423" s="12"/>
      <c r="E423" s="12"/>
      <c r="F423" s="13"/>
      <c r="G423" s="12"/>
      <c r="H423" s="16" t="str">
        <f aca="false">IF(N423="","",IFERROR(INDEX('Prix négociés'!$C$5:$C$204,MATCH(N423,'Prix négociés'!$J$5:$J$204,0)),"Référence inconnue"))</f>
        <v/>
      </c>
      <c r="I423" s="14" t="str">
        <f aca="false">IF(N423="","",IFERROR(INDEX('Prix négociés'!$G$5:$G$204,MATCH(N423,'Prix négociés'!$J$5:$J$204,0)),""))</f>
        <v/>
      </c>
      <c r="J423" s="14" t="str">
        <f aca="false">IF(OR(I423="",F423=""),"",F423-I423)</f>
        <v/>
      </c>
      <c r="K423" s="17" t="str">
        <f aca="false">IF(OR(J423="",N(I423)=0),"",J423/I423)</f>
        <v/>
      </c>
      <c r="L423" s="14" t="str">
        <f aca="false">IF(J423="","",ROUND(J423*N(E423),2))</f>
        <v/>
      </c>
      <c r="M423" s="18" t="str">
        <f aca="false">IF(N423="","",IF(I423="","Prix inconnu",IF(K423&gt;'Mode d''emploi'!$B$24,"À réclamer",IF(K423&lt;-'Mode d''emploi'!$B$24,"Moins cher","OK"))))</f>
        <v/>
      </c>
      <c r="N423" s="16" t="str">
        <f aca="false">IF(D423="","",TRIM(C423)&amp;"|"&amp;TRIM(D423))</f>
        <v/>
      </c>
    </row>
    <row r="424" customFormat="false" ht="15" hidden="false" customHeight="false" outlineLevel="0" collapsed="false">
      <c r="A424" s="15"/>
      <c r="B424" s="12"/>
      <c r="C424" s="12"/>
      <c r="D424" s="12"/>
      <c r="E424" s="12"/>
      <c r="F424" s="13"/>
      <c r="G424" s="12"/>
      <c r="H424" s="16" t="str">
        <f aca="false">IF(N424="","",IFERROR(INDEX('Prix négociés'!$C$5:$C$204,MATCH(N424,'Prix négociés'!$J$5:$J$204,0)),"Référence inconnue"))</f>
        <v/>
      </c>
      <c r="I424" s="14" t="str">
        <f aca="false">IF(N424="","",IFERROR(INDEX('Prix négociés'!$G$5:$G$204,MATCH(N424,'Prix négociés'!$J$5:$J$204,0)),""))</f>
        <v/>
      </c>
      <c r="J424" s="14" t="str">
        <f aca="false">IF(OR(I424="",F424=""),"",F424-I424)</f>
        <v/>
      </c>
      <c r="K424" s="17" t="str">
        <f aca="false">IF(OR(J424="",N(I424)=0),"",J424/I424)</f>
        <v/>
      </c>
      <c r="L424" s="14" t="str">
        <f aca="false">IF(J424="","",ROUND(J424*N(E424),2))</f>
        <v/>
      </c>
      <c r="M424" s="18" t="str">
        <f aca="false">IF(N424="","",IF(I424="","Prix inconnu",IF(K424&gt;'Mode d''emploi'!$B$24,"À réclamer",IF(K424&lt;-'Mode d''emploi'!$B$24,"Moins cher","OK"))))</f>
        <v/>
      </c>
      <c r="N424" s="16" t="str">
        <f aca="false">IF(D424="","",TRIM(C424)&amp;"|"&amp;TRIM(D424))</f>
        <v/>
      </c>
    </row>
    <row r="425" customFormat="false" ht="15" hidden="false" customHeight="false" outlineLevel="0" collapsed="false">
      <c r="A425" s="15"/>
      <c r="B425" s="12"/>
      <c r="C425" s="12"/>
      <c r="D425" s="12"/>
      <c r="E425" s="12"/>
      <c r="F425" s="13"/>
      <c r="G425" s="12"/>
      <c r="H425" s="16" t="str">
        <f aca="false">IF(N425="","",IFERROR(INDEX('Prix négociés'!$C$5:$C$204,MATCH(N425,'Prix négociés'!$J$5:$J$204,0)),"Référence inconnue"))</f>
        <v/>
      </c>
      <c r="I425" s="14" t="str">
        <f aca="false">IF(N425="","",IFERROR(INDEX('Prix négociés'!$G$5:$G$204,MATCH(N425,'Prix négociés'!$J$5:$J$204,0)),""))</f>
        <v/>
      </c>
      <c r="J425" s="14" t="str">
        <f aca="false">IF(OR(I425="",F425=""),"",F425-I425)</f>
        <v/>
      </c>
      <c r="K425" s="17" t="str">
        <f aca="false">IF(OR(J425="",N(I425)=0),"",J425/I425)</f>
        <v/>
      </c>
      <c r="L425" s="14" t="str">
        <f aca="false">IF(J425="","",ROUND(J425*N(E425),2))</f>
        <v/>
      </c>
      <c r="M425" s="18" t="str">
        <f aca="false">IF(N425="","",IF(I425="","Prix inconnu",IF(K425&gt;'Mode d''emploi'!$B$24,"À réclamer",IF(K425&lt;-'Mode d''emploi'!$B$24,"Moins cher","OK"))))</f>
        <v/>
      </c>
      <c r="N425" s="16" t="str">
        <f aca="false">IF(D425="","",TRIM(C425)&amp;"|"&amp;TRIM(D425))</f>
        <v/>
      </c>
    </row>
    <row r="426" customFormat="false" ht="15" hidden="false" customHeight="false" outlineLevel="0" collapsed="false">
      <c r="A426" s="15"/>
      <c r="B426" s="12"/>
      <c r="C426" s="12"/>
      <c r="D426" s="12"/>
      <c r="E426" s="12"/>
      <c r="F426" s="13"/>
      <c r="G426" s="12"/>
      <c r="H426" s="16" t="str">
        <f aca="false">IF(N426="","",IFERROR(INDEX('Prix négociés'!$C$5:$C$204,MATCH(N426,'Prix négociés'!$J$5:$J$204,0)),"Référence inconnue"))</f>
        <v/>
      </c>
      <c r="I426" s="14" t="str">
        <f aca="false">IF(N426="","",IFERROR(INDEX('Prix négociés'!$G$5:$G$204,MATCH(N426,'Prix négociés'!$J$5:$J$204,0)),""))</f>
        <v/>
      </c>
      <c r="J426" s="14" t="str">
        <f aca="false">IF(OR(I426="",F426=""),"",F426-I426)</f>
        <v/>
      </c>
      <c r="K426" s="17" t="str">
        <f aca="false">IF(OR(J426="",N(I426)=0),"",J426/I426)</f>
        <v/>
      </c>
      <c r="L426" s="14" t="str">
        <f aca="false">IF(J426="","",ROUND(J426*N(E426),2))</f>
        <v/>
      </c>
      <c r="M426" s="18" t="str">
        <f aca="false">IF(N426="","",IF(I426="","Prix inconnu",IF(K426&gt;'Mode d''emploi'!$B$24,"À réclamer",IF(K426&lt;-'Mode d''emploi'!$B$24,"Moins cher","OK"))))</f>
        <v/>
      </c>
      <c r="N426" s="16" t="str">
        <f aca="false">IF(D426="","",TRIM(C426)&amp;"|"&amp;TRIM(D426))</f>
        <v/>
      </c>
    </row>
    <row r="427" customFormat="false" ht="15" hidden="false" customHeight="false" outlineLevel="0" collapsed="false">
      <c r="A427" s="15"/>
      <c r="B427" s="12"/>
      <c r="C427" s="12"/>
      <c r="D427" s="12"/>
      <c r="E427" s="12"/>
      <c r="F427" s="13"/>
      <c r="G427" s="12"/>
      <c r="H427" s="16" t="str">
        <f aca="false">IF(N427="","",IFERROR(INDEX('Prix négociés'!$C$5:$C$204,MATCH(N427,'Prix négociés'!$J$5:$J$204,0)),"Référence inconnue"))</f>
        <v/>
      </c>
      <c r="I427" s="14" t="str">
        <f aca="false">IF(N427="","",IFERROR(INDEX('Prix négociés'!$G$5:$G$204,MATCH(N427,'Prix négociés'!$J$5:$J$204,0)),""))</f>
        <v/>
      </c>
      <c r="J427" s="14" t="str">
        <f aca="false">IF(OR(I427="",F427=""),"",F427-I427)</f>
        <v/>
      </c>
      <c r="K427" s="17" t="str">
        <f aca="false">IF(OR(J427="",N(I427)=0),"",J427/I427)</f>
        <v/>
      </c>
      <c r="L427" s="14" t="str">
        <f aca="false">IF(J427="","",ROUND(J427*N(E427),2))</f>
        <v/>
      </c>
      <c r="M427" s="18" t="str">
        <f aca="false">IF(N427="","",IF(I427="","Prix inconnu",IF(K427&gt;'Mode d''emploi'!$B$24,"À réclamer",IF(K427&lt;-'Mode d''emploi'!$B$24,"Moins cher","OK"))))</f>
        <v/>
      </c>
      <c r="N427" s="16" t="str">
        <f aca="false">IF(D427="","",TRIM(C427)&amp;"|"&amp;TRIM(D427))</f>
        <v/>
      </c>
    </row>
    <row r="428" customFormat="false" ht="15" hidden="false" customHeight="false" outlineLevel="0" collapsed="false">
      <c r="A428" s="15"/>
      <c r="B428" s="12"/>
      <c r="C428" s="12"/>
      <c r="D428" s="12"/>
      <c r="E428" s="12"/>
      <c r="F428" s="13"/>
      <c r="G428" s="12"/>
      <c r="H428" s="16" t="str">
        <f aca="false">IF(N428="","",IFERROR(INDEX('Prix négociés'!$C$5:$C$204,MATCH(N428,'Prix négociés'!$J$5:$J$204,0)),"Référence inconnue"))</f>
        <v/>
      </c>
      <c r="I428" s="14" t="str">
        <f aca="false">IF(N428="","",IFERROR(INDEX('Prix négociés'!$G$5:$G$204,MATCH(N428,'Prix négociés'!$J$5:$J$204,0)),""))</f>
        <v/>
      </c>
      <c r="J428" s="14" t="str">
        <f aca="false">IF(OR(I428="",F428=""),"",F428-I428)</f>
        <v/>
      </c>
      <c r="K428" s="17" t="str">
        <f aca="false">IF(OR(J428="",N(I428)=0),"",J428/I428)</f>
        <v/>
      </c>
      <c r="L428" s="14" t="str">
        <f aca="false">IF(J428="","",ROUND(J428*N(E428),2))</f>
        <v/>
      </c>
      <c r="M428" s="18" t="str">
        <f aca="false">IF(N428="","",IF(I428="","Prix inconnu",IF(K428&gt;'Mode d''emploi'!$B$24,"À réclamer",IF(K428&lt;-'Mode d''emploi'!$B$24,"Moins cher","OK"))))</f>
        <v/>
      </c>
      <c r="N428" s="16" t="str">
        <f aca="false">IF(D428="","",TRIM(C428)&amp;"|"&amp;TRIM(D428))</f>
        <v/>
      </c>
    </row>
    <row r="429" customFormat="false" ht="15" hidden="false" customHeight="false" outlineLevel="0" collapsed="false">
      <c r="A429" s="15"/>
      <c r="B429" s="12"/>
      <c r="C429" s="12"/>
      <c r="D429" s="12"/>
      <c r="E429" s="12"/>
      <c r="F429" s="13"/>
      <c r="G429" s="12"/>
      <c r="H429" s="16" t="str">
        <f aca="false">IF(N429="","",IFERROR(INDEX('Prix négociés'!$C$5:$C$204,MATCH(N429,'Prix négociés'!$J$5:$J$204,0)),"Référence inconnue"))</f>
        <v/>
      </c>
      <c r="I429" s="14" t="str">
        <f aca="false">IF(N429="","",IFERROR(INDEX('Prix négociés'!$G$5:$G$204,MATCH(N429,'Prix négociés'!$J$5:$J$204,0)),""))</f>
        <v/>
      </c>
      <c r="J429" s="14" t="str">
        <f aca="false">IF(OR(I429="",F429=""),"",F429-I429)</f>
        <v/>
      </c>
      <c r="K429" s="17" t="str">
        <f aca="false">IF(OR(J429="",N(I429)=0),"",J429/I429)</f>
        <v/>
      </c>
      <c r="L429" s="14" t="str">
        <f aca="false">IF(J429="","",ROUND(J429*N(E429),2))</f>
        <v/>
      </c>
      <c r="M429" s="18" t="str">
        <f aca="false">IF(N429="","",IF(I429="","Prix inconnu",IF(K429&gt;'Mode d''emploi'!$B$24,"À réclamer",IF(K429&lt;-'Mode d''emploi'!$B$24,"Moins cher","OK"))))</f>
        <v/>
      </c>
      <c r="N429" s="16" t="str">
        <f aca="false">IF(D429="","",TRIM(C429)&amp;"|"&amp;TRIM(D429))</f>
        <v/>
      </c>
    </row>
    <row r="430" customFormat="false" ht="15" hidden="false" customHeight="false" outlineLevel="0" collapsed="false">
      <c r="A430" s="15"/>
      <c r="B430" s="12"/>
      <c r="C430" s="12"/>
      <c r="D430" s="12"/>
      <c r="E430" s="12"/>
      <c r="F430" s="13"/>
      <c r="G430" s="12"/>
      <c r="H430" s="16" t="str">
        <f aca="false">IF(N430="","",IFERROR(INDEX('Prix négociés'!$C$5:$C$204,MATCH(N430,'Prix négociés'!$J$5:$J$204,0)),"Référence inconnue"))</f>
        <v/>
      </c>
      <c r="I430" s="14" t="str">
        <f aca="false">IF(N430="","",IFERROR(INDEX('Prix négociés'!$G$5:$G$204,MATCH(N430,'Prix négociés'!$J$5:$J$204,0)),""))</f>
        <v/>
      </c>
      <c r="J430" s="14" t="str">
        <f aca="false">IF(OR(I430="",F430=""),"",F430-I430)</f>
        <v/>
      </c>
      <c r="K430" s="17" t="str">
        <f aca="false">IF(OR(J430="",N(I430)=0),"",J430/I430)</f>
        <v/>
      </c>
      <c r="L430" s="14" t="str">
        <f aca="false">IF(J430="","",ROUND(J430*N(E430),2))</f>
        <v/>
      </c>
      <c r="M430" s="18" t="str">
        <f aca="false">IF(N430="","",IF(I430="","Prix inconnu",IF(K430&gt;'Mode d''emploi'!$B$24,"À réclamer",IF(K430&lt;-'Mode d''emploi'!$B$24,"Moins cher","OK"))))</f>
        <v/>
      </c>
      <c r="N430" s="16" t="str">
        <f aca="false">IF(D430="","",TRIM(C430)&amp;"|"&amp;TRIM(D430))</f>
        <v/>
      </c>
    </row>
    <row r="431" customFormat="false" ht="15" hidden="false" customHeight="false" outlineLevel="0" collapsed="false">
      <c r="A431" s="15"/>
      <c r="B431" s="12"/>
      <c r="C431" s="12"/>
      <c r="D431" s="12"/>
      <c r="E431" s="12"/>
      <c r="F431" s="13"/>
      <c r="G431" s="12"/>
      <c r="H431" s="16" t="str">
        <f aca="false">IF(N431="","",IFERROR(INDEX('Prix négociés'!$C$5:$C$204,MATCH(N431,'Prix négociés'!$J$5:$J$204,0)),"Référence inconnue"))</f>
        <v/>
      </c>
      <c r="I431" s="14" t="str">
        <f aca="false">IF(N431="","",IFERROR(INDEX('Prix négociés'!$G$5:$G$204,MATCH(N431,'Prix négociés'!$J$5:$J$204,0)),""))</f>
        <v/>
      </c>
      <c r="J431" s="14" t="str">
        <f aca="false">IF(OR(I431="",F431=""),"",F431-I431)</f>
        <v/>
      </c>
      <c r="K431" s="17" t="str">
        <f aca="false">IF(OR(J431="",N(I431)=0),"",J431/I431)</f>
        <v/>
      </c>
      <c r="L431" s="14" t="str">
        <f aca="false">IF(J431="","",ROUND(J431*N(E431),2))</f>
        <v/>
      </c>
      <c r="M431" s="18" t="str">
        <f aca="false">IF(N431="","",IF(I431="","Prix inconnu",IF(K431&gt;'Mode d''emploi'!$B$24,"À réclamer",IF(K431&lt;-'Mode d''emploi'!$B$24,"Moins cher","OK"))))</f>
        <v/>
      </c>
      <c r="N431" s="16" t="str">
        <f aca="false">IF(D431="","",TRIM(C431)&amp;"|"&amp;TRIM(D431))</f>
        <v/>
      </c>
    </row>
    <row r="432" customFormat="false" ht="15" hidden="false" customHeight="false" outlineLevel="0" collapsed="false">
      <c r="A432" s="15"/>
      <c r="B432" s="12"/>
      <c r="C432" s="12"/>
      <c r="D432" s="12"/>
      <c r="E432" s="12"/>
      <c r="F432" s="13"/>
      <c r="G432" s="12"/>
      <c r="H432" s="16" t="str">
        <f aca="false">IF(N432="","",IFERROR(INDEX('Prix négociés'!$C$5:$C$204,MATCH(N432,'Prix négociés'!$J$5:$J$204,0)),"Référence inconnue"))</f>
        <v/>
      </c>
      <c r="I432" s="14" t="str">
        <f aca="false">IF(N432="","",IFERROR(INDEX('Prix négociés'!$G$5:$G$204,MATCH(N432,'Prix négociés'!$J$5:$J$204,0)),""))</f>
        <v/>
      </c>
      <c r="J432" s="14" t="str">
        <f aca="false">IF(OR(I432="",F432=""),"",F432-I432)</f>
        <v/>
      </c>
      <c r="K432" s="17" t="str">
        <f aca="false">IF(OR(J432="",N(I432)=0),"",J432/I432)</f>
        <v/>
      </c>
      <c r="L432" s="14" t="str">
        <f aca="false">IF(J432="","",ROUND(J432*N(E432),2))</f>
        <v/>
      </c>
      <c r="M432" s="18" t="str">
        <f aca="false">IF(N432="","",IF(I432="","Prix inconnu",IF(K432&gt;'Mode d''emploi'!$B$24,"À réclamer",IF(K432&lt;-'Mode d''emploi'!$B$24,"Moins cher","OK"))))</f>
        <v/>
      </c>
      <c r="N432" s="16" t="str">
        <f aca="false">IF(D432="","",TRIM(C432)&amp;"|"&amp;TRIM(D432))</f>
        <v/>
      </c>
    </row>
    <row r="433" customFormat="false" ht="15" hidden="false" customHeight="false" outlineLevel="0" collapsed="false">
      <c r="A433" s="15"/>
      <c r="B433" s="12"/>
      <c r="C433" s="12"/>
      <c r="D433" s="12"/>
      <c r="E433" s="12"/>
      <c r="F433" s="13"/>
      <c r="G433" s="12"/>
      <c r="H433" s="16" t="str">
        <f aca="false">IF(N433="","",IFERROR(INDEX('Prix négociés'!$C$5:$C$204,MATCH(N433,'Prix négociés'!$J$5:$J$204,0)),"Référence inconnue"))</f>
        <v/>
      </c>
      <c r="I433" s="14" t="str">
        <f aca="false">IF(N433="","",IFERROR(INDEX('Prix négociés'!$G$5:$G$204,MATCH(N433,'Prix négociés'!$J$5:$J$204,0)),""))</f>
        <v/>
      </c>
      <c r="J433" s="14" t="str">
        <f aca="false">IF(OR(I433="",F433=""),"",F433-I433)</f>
        <v/>
      </c>
      <c r="K433" s="17" t="str">
        <f aca="false">IF(OR(J433="",N(I433)=0),"",J433/I433)</f>
        <v/>
      </c>
      <c r="L433" s="14" t="str">
        <f aca="false">IF(J433="","",ROUND(J433*N(E433),2))</f>
        <v/>
      </c>
      <c r="M433" s="18" t="str">
        <f aca="false">IF(N433="","",IF(I433="","Prix inconnu",IF(K433&gt;'Mode d''emploi'!$B$24,"À réclamer",IF(K433&lt;-'Mode d''emploi'!$B$24,"Moins cher","OK"))))</f>
        <v/>
      </c>
      <c r="N433" s="16" t="str">
        <f aca="false">IF(D433="","",TRIM(C433)&amp;"|"&amp;TRIM(D433))</f>
        <v/>
      </c>
    </row>
    <row r="434" customFormat="false" ht="15" hidden="false" customHeight="false" outlineLevel="0" collapsed="false">
      <c r="A434" s="15"/>
      <c r="B434" s="12"/>
      <c r="C434" s="12"/>
      <c r="D434" s="12"/>
      <c r="E434" s="12"/>
      <c r="F434" s="13"/>
      <c r="G434" s="12"/>
      <c r="H434" s="16" t="str">
        <f aca="false">IF(N434="","",IFERROR(INDEX('Prix négociés'!$C$5:$C$204,MATCH(N434,'Prix négociés'!$J$5:$J$204,0)),"Référence inconnue"))</f>
        <v/>
      </c>
      <c r="I434" s="14" t="str">
        <f aca="false">IF(N434="","",IFERROR(INDEX('Prix négociés'!$G$5:$G$204,MATCH(N434,'Prix négociés'!$J$5:$J$204,0)),""))</f>
        <v/>
      </c>
      <c r="J434" s="14" t="str">
        <f aca="false">IF(OR(I434="",F434=""),"",F434-I434)</f>
        <v/>
      </c>
      <c r="K434" s="17" t="str">
        <f aca="false">IF(OR(J434="",N(I434)=0),"",J434/I434)</f>
        <v/>
      </c>
      <c r="L434" s="14" t="str">
        <f aca="false">IF(J434="","",ROUND(J434*N(E434),2))</f>
        <v/>
      </c>
      <c r="M434" s="18" t="str">
        <f aca="false">IF(N434="","",IF(I434="","Prix inconnu",IF(K434&gt;'Mode d''emploi'!$B$24,"À réclamer",IF(K434&lt;-'Mode d''emploi'!$B$24,"Moins cher","OK"))))</f>
        <v/>
      </c>
      <c r="N434" s="16" t="str">
        <f aca="false">IF(D434="","",TRIM(C434)&amp;"|"&amp;TRIM(D434))</f>
        <v/>
      </c>
    </row>
    <row r="435" customFormat="false" ht="15" hidden="false" customHeight="false" outlineLevel="0" collapsed="false">
      <c r="A435" s="15"/>
      <c r="B435" s="12"/>
      <c r="C435" s="12"/>
      <c r="D435" s="12"/>
      <c r="E435" s="12"/>
      <c r="F435" s="13"/>
      <c r="G435" s="12"/>
      <c r="H435" s="16" t="str">
        <f aca="false">IF(N435="","",IFERROR(INDEX('Prix négociés'!$C$5:$C$204,MATCH(N435,'Prix négociés'!$J$5:$J$204,0)),"Référence inconnue"))</f>
        <v/>
      </c>
      <c r="I435" s="14" t="str">
        <f aca="false">IF(N435="","",IFERROR(INDEX('Prix négociés'!$G$5:$G$204,MATCH(N435,'Prix négociés'!$J$5:$J$204,0)),""))</f>
        <v/>
      </c>
      <c r="J435" s="14" t="str">
        <f aca="false">IF(OR(I435="",F435=""),"",F435-I435)</f>
        <v/>
      </c>
      <c r="K435" s="17" t="str">
        <f aca="false">IF(OR(J435="",N(I435)=0),"",J435/I435)</f>
        <v/>
      </c>
      <c r="L435" s="14" t="str">
        <f aca="false">IF(J435="","",ROUND(J435*N(E435),2))</f>
        <v/>
      </c>
      <c r="M435" s="18" t="str">
        <f aca="false">IF(N435="","",IF(I435="","Prix inconnu",IF(K435&gt;'Mode d''emploi'!$B$24,"À réclamer",IF(K435&lt;-'Mode d''emploi'!$B$24,"Moins cher","OK"))))</f>
        <v/>
      </c>
      <c r="N435" s="16" t="str">
        <f aca="false">IF(D435="","",TRIM(C435)&amp;"|"&amp;TRIM(D435))</f>
        <v/>
      </c>
    </row>
    <row r="436" customFormat="false" ht="15" hidden="false" customHeight="false" outlineLevel="0" collapsed="false">
      <c r="A436" s="15"/>
      <c r="B436" s="12"/>
      <c r="C436" s="12"/>
      <c r="D436" s="12"/>
      <c r="E436" s="12"/>
      <c r="F436" s="13"/>
      <c r="G436" s="12"/>
      <c r="H436" s="16" t="str">
        <f aca="false">IF(N436="","",IFERROR(INDEX('Prix négociés'!$C$5:$C$204,MATCH(N436,'Prix négociés'!$J$5:$J$204,0)),"Référence inconnue"))</f>
        <v/>
      </c>
      <c r="I436" s="14" t="str">
        <f aca="false">IF(N436="","",IFERROR(INDEX('Prix négociés'!$G$5:$G$204,MATCH(N436,'Prix négociés'!$J$5:$J$204,0)),""))</f>
        <v/>
      </c>
      <c r="J436" s="14" t="str">
        <f aca="false">IF(OR(I436="",F436=""),"",F436-I436)</f>
        <v/>
      </c>
      <c r="K436" s="17" t="str">
        <f aca="false">IF(OR(J436="",N(I436)=0),"",J436/I436)</f>
        <v/>
      </c>
      <c r="L436" s="14" t="str">
        <f aca="false">IF(J436="","",ROUND(J436*N(E436),2))</f>
        <v/>
      </c>
      <c r="M436" s="18" t="str">
        <f aca="false">IF(N436="","",IF(I436="","Prix inconnu",IF(K436&gt;'Mode d''emploi'!$B$24,"À réclamer",IF(K436&lt;-'Mode d''emploi'!$B$24,"Moins cher","OK"))))</f>
        <v/>
      </c>
      <c r="N436" s="16" t="str">
        <f aca="false">IF(D436="","",TRIM(C436)&amp;"|"&amp;TRIM(D436))</f>
        <v/>
      </c>
    </row>
    <row r="437" customFormat="false" ht="15" hidden="false" customHeight="false" outlineLevel="0" collapsed="false">
      <c r="A437" s="15"/>
      <c r="B437" s="12"/>
      <c r="C437" s="12"/>
      <c r="D437" s="12"/>
      <c r="E437" s="12"/>
      <c r="F437" s="13"/>
      <c r="G437" s="12"/>
      <c r="H437" s="16" t="str">
        <f aca="false">IF(N437="","",IFERROR(INDEX('Prix négociés'!$C$5:$C$204,MATCH(N437,'Prix négociés'!$J$5:$J$204,0)),"Référence inconnue"))</f>
        <v/>
      </c>
      <c r="I437" s="14" t="str">
        <f aca="false">IF(N437="","",IFERROR(INDEX('Prix négociés'!$G$5:$G$204,MATCH(N437,'Prix négociés'!$J$5:$J$204,0)),""))</f>
        <v/>
      </c>
      <c r="J437" s="14" t="str">
        <f aca="false">IF(OR(I437="",F437=""),"",F437-I437)</f>
        <v/>
      </c>
      <c r="K437" s="17" t="str">
        <f aca="false">IF(OR(J437="",N(I437)=0),"",J437/I437)</f>
        <v/>
      </c>
      <c r="L437" s="14" t="str">
        <f aca="false">IF(J437="","",ROUND(J437*N(E437),2))</f>
        <v/>
      </c>
      <c r="M437" s="18" t="str">
        <f aca="false">IF(N437="","",IF(I437="","Prix inconnu",IF(K437&gt;'Mode d''emploi'!$B$24,"À réclamer",IF(K437&lt;-'Mode d''emploi'!$B$24,"Moins cher","OK"))))</f>
        <v/>
      </c>
      <c r="N437" s="16" t="str">
        <f aca="false">IF(D437="","",TRIM(C437)&amp;"|"&amp;TRIM(D437))</f>
        <v/>
      </c>
    </row>
    <row r="438" customFormat="false" ht="15" hidden="false" customHeight="false" outlineLevel="0" collapsed="false">
      <c r="A438" s="15"/>
      <c r="B438" s="12"/>
      <c r="C438" s="12"/>
      <c r="D438" s="12"/>
      <c r="E438" s="12"/>
      <c r="F438" s="13"/>
      <c r="G438" s="12"/>
      <c r="H438" s="16" t="str">
        <f aca="false">IF(N438="","",IFERROR(INDEX('Prix négociés'!$C$5:$C$204,MATCH(N438,'Prix négociés'!$J$5:$J$204,0)),"Référence inconnue"))</f>
        <v/>
      </c>
      <c r="I438" s="14" t="str">
        <f aca="false">IF(N438="","",IFERROR(INDEX('Prix négociés'!$G$5:$G$204,MATCH(N438,'Prix négociés'!$J$5:$J$204,0)),""))</f>
        <v/>
      </c>
      <c r="J438" s="14" t="str">
        <f aca="false">IF(OR(I438="",F438=""),"",F438-I438)</f>
        <v/>
      </c>
      <c r="K438" s="17" t="str">
        <f aca="false">IF(OR(J438="",N(I438)=0),"",J438/I438)</f>
        <v/>
      </c>
      <c r="L438" s="14" t="str">
        <f aca="false">IF(J438="","",ROUND(J438*N(E438),2))</f>
        <v/>
      </c>
      <c r="M438" s="18" t="str">
        <f aca="false">IF(N438="","",IF(I438="","Prix inconnu",IF(K438&gt;'Mode d''emploi'!$B$24,"À réclamer",IF(K438&lt;-'Mode d''emploi'!$B$24,"Moins cher","OK"))))</f>
        <v/>
      </c>
      <c r="N438" s="16" t="str">
        <f aca="false">IF(D438="","",TRIM(C438)&amp;"|"&amp;TRIM(D438))</f>
        <v/>
      </c>
    </row>
    <row r="439" customFormat="false" ht="15" hidden="false" customHeight="false" outlineLevel="0" collapsed="false">
      <c r="A439" s="15"/>
      <c r="B439" s="12"/>
      <c r="C439" s="12"/>
      <c r="D439" s="12"/>
      <c r="E439" s="12"/>
      <c r="F439" s="13"/>
      <c r="G439" s="12"/>
      <c r="H439" s="16" t="str">
        <f aca="false">IF(N439="","",IFERROR(INDEX('Prix négociés'!$C$5:$C$204,MATCH(N439,'Prix négociés'!$J$5:$J$204,0)),"Référence inconnue"))</f>
        <v/>
      </c>
      <c r="I439" s="14" t="str">
        <f aca="false">IF(N439="","",IFERROR(INDEX('Prix négociés'!$G$5:$G$204,MATCH(N439,'Prix négociés'!$J$5:$J$204,0)),""))</f>
        <v/>
      </c>
      <c r="J439" s="14" t="str">
        <f aca="false">IF(OR(I439="",F439=""),"",F439-I439)</f>
        <v/>
      </c>
      <c r="K439" s="17" t="str">
        <f aca="false">IF(OR(J439="",N(I439)=0),"",J439/I439)</f>
        <v/>
      </c>
      <c r="L439" s="14" t="str">
        <f aca="false">IF(J439="","",ROUND(J439*N(E439),2))</f>
        <v/>
      </c>
      <c r="M439" s="18" t="str">
        <f aca="false">IF(N439="","",IF(I439="","Prix inconnu",IF(K439&gt;'Mode d''emploi'!$B$24,"À réclamer",IF(K439&lt;-'Mode d''emploi'!$B$24,"Moins cher","OK"))))</f>
        <v/>
      </c>
      <c r="N439" s="16" t="str">
        <f aca="false">IF(D439="","",TRIM(C439)&amp;"|"&amp;TRIM(D439))</f>
        <v/>
      </c>
    </row>
    <row r="440" customFormat="false" ht="15" hidden="false" customHeight="false" outlineLevel="0" collapsed="false">
      <c r="A440" s="15"/>
      <c r="B440" s="12"/>
      <c r="C440" s="12"/>
      <c r="D440" s="12"/>
      <c r="E440" s="12"/>
      <c r="F440" s="13"/>
      <c r="G440" s="12"/>
      <c r="H440" s="16" t="str">
        <f aca="false">IF(N440="","",IFERROR(INDEX('Prix négociés'!$C$5:$C$204,MATCH(N440,'Prix négociés'!$J$5:$J$204,0)),"Référence inconnue"))</f>
        <v/>
      </c>
      <c r="I440" s="14" t="str">
        <f aca="false">IF(N440="","",IFERROR(INDEX('Prix négociés'!$G$5:$G$204,MATCH(N440,'Prix négociés'!$J$5:$J$204,0)),""))</f>
        <v/>
      </c>
      <c r="J440" s="14" t="str">
        <f aca="false">IF(OR(I440="",F440=""),"",F440-I440)</f>
        <v/>
      </c>
      <c r="K440" s="17" t="str">
        <f aca="false">IF(OR(J440="",N(I440)=0),"",J440/I440)</f>
        <v/>
      </c>
      <c r="L440" s="14" t="str">
        <f aca="false">IF(J440="","",ROUND(J440*N(E440),2))</f>
        <v/>
      </c>
      <c r="M440" s="18" t="str">
        <f aca="false">IF(N440="","",IF(I440="","Prix inconnu",IF(K440&gt;'Mode d''emploi'!$B$24,"À réclamer",IF(K440&lt;-'Mode d''emploi'!$B$24,"Moins cher","OK"))))</f>
        <v/>
      </c>
      <c r="N440" s="16" t="str">
        <f aca="false">IF(D440="","",TRIM(C440)&amp;"|"&amp;TRIM(D440))</f>
        <v/>
      </c>
    </row>
    <row r="441" customFormat="false" ht="15" hidden="false" customHeight="false" outlineLevel="0" collapsed="false">
      <c r="A441" s="15"/>
      <c r="B441" s="12"/>
      <c r="C441" s="12"/>
      <c r="D441" s="12"/>
      <c r="E441" s="12"/>
      <c r="F441" s="13"/>
      <c r="G441" s="12"/>
      <c r="H441" s="16" t="str">
        <f aca="false">IF(N441="","",IFERROR(INDEX('Prix négociés'!$C$5:$C$204,MATCH(N441,'Prix négociés'!$J$5:$J$204,0)),"Référence inconnue"))</f>
        <v/>
      </c>
      <c r="I441" s="14" t="str">
        <f aca="false">IF(N441="","",IFERROR(INDEX('Prix négociés'!$G$5:$G$204,MATCH(N441,'Prix négociés'!$J$5:$J$204,0)),""))</f>
        <v/>
      </c>
      <c r="J441" s="14" t="str">
        <f aca="false">IF(OR(I441="",F441=""),"",F441-I441)</f>
        <v/>
      </c>
      <c r="K441" s="17" t="str">
        <f aca="false">IF(OR(J441="",N(I441)=0),"",J441/I441)</f>
        <v/>
      </c>
      <c r="L441" s="14" t="str">
        <f aca="false">IF(J441="","",ROUND(J441*N(E441),2))</f>
        <v/>
      </c>
      <c r="M441" s="18" t="str">
        <f aca="false">IF(N441="","",IF(I441="","Prix inconnu",IF(K441&gt;'Mode d''emploi'!$B$24,"À réclamer",IF(K441&lt;-'Mode d''emploi'!$B$24,"Moins cher","OK"))))</f>
        <v/>
      </c>
      <c r="N441" s="16" t="str">
        <f aca="false">IF(D441="","",TRIM(C441)&amp;"|"&amp;TRIM(D441))</f>
        <v/>
      </c>
    </row>
    <row r="442" customFormat="false" ht="15" hidden="false" customHeight="false" outlineLevel="0" collapsed="false">
      <c r="A442" s="15"/>
      <c r="B442" s="12"/>
      <c r="C442" s="12"/>
      <c r="D442" s="12"/>
      <c r="E442" s="12"/>
      <c r="F442" s="13"/>
      <c r="G442" s="12"/>
      <c r="H442" s="16" t="str">
        <f aca="false">IF(N442="","",IFERROR(INDEX('Prix négociés'!$C$5:$C$204,MATCH(N442,'Prix négociés'!$J$5:$J$204,0)),"Référence inconnue"))</f>
        <v/>
      </c>
      <c r="I442" s="14" t="str">
        <f aca="false">IF(N442="","",IFERROR(INDEX('Prix négociés'!$G$5:$G$204,MATCH(N442,'Prix négociés'!$J$5:$J$204,0)),""))</f>
        <v/>
      </c>
      <c r="J442" s="14" t="str">
        <f aca="false">IF(OR(I442="",F442=""),"",F442-I442)</f>
        <v/>
      </c>
      <c r="K442" s="17" t="str">
        <f aca="false">IF(OR(J442="",N(I442)=0),"",J442/I442)</f>
        <v/>
      </c>
      <c r="L442" s="14" t="str">
        <f aca="false">IF(J442="","",ROUND(J442*N(E442),2))</f>
        <v/>
      </c>
      <c r="M442" s="18" t="str">
        <f aca="false">IF(N442="","",IF(I442="","Prix inconnu",IF(K442&gt;'Mode d''emploi'!$B$24,"À réclamer",IF(K442&lt;-'Mode d''emploi'!$B$24,"Moins cher","OK"))))</f>
        <v/>
      </c>
      <c r="N442" s="16" t="str">
        <f aca="false">IF(D442="","",TRIM(C442)&amp;"|"&amp;TRIM(D442))</f>
        <v/>
      </c>
    </row>
    <row r="443" customFormat="false" ht="15" hidden="false" customHeight="false" outlineLevel="0" collapsed="false">
      <c r="A443" s="15"/>
      <c r="B443" s="12"/>
      <c r="C443" s="12"/>
      <c r="D443" s="12"/>
      <c r="E443" s="12"/>
      <c r="F443" s="13"/>
      <c r="G443" s="12"/>
      <c r="H443" s="16" t="str">
        <f aca="false">IF(N443="","",IFERROR(INDEX('Prix négociés'!$C$5:$C$204,MATCH(N443,'Prix négociés'!$J$5:$J$204,0)),"Référence inconnue"))</f>
        <v/>
      </c>
      <c r="I443" s="14" t="str">
        <f aca="false">IF(N443="","",IFERROR(INDEX('Prix négociés'!$G$5:$G$204,MATCH(N443,'Prix négociés'!$J$5:$J$204,0)),""))</f>
        <v/>
      </c>
      <c r="J443" s="14" t="str">
        <f aca="false">IF(OR(I443="",F443=""),"",F443-I443)</f>
        <v/>
      </c>
      <c r="K443" s="17" t="str">
        <f aca="false">IF(OR(J443="",N(I443)=0),"",J443/I443)</f>
        <v/>
      </c>
      <c r="L443" s="14" t="str">
        <f aca="false">IF(J443="","",ROUND(J443*N(E443),2))</f>
        <v/>
      </c>
      <c r="M443" s="18" t="str">
        <f aca="false">IF(N443="","",IF(I443="","Prix inconnu",IF(K443&gt;'Mode d''emploi'!$B$24,"À réclamer",IF(K443&lt;-'Mode d''emploi'!$B$24,"Moins cher","OK"))))</f>
        <v/>
      </c>
      <c r="N443" s="16" t="str">
        <f aca="false">IF(D443="","",TRIM(C443)&amp;"|"&amp;TRIM(D443))</f>
        <v/>
      </c>
    </row>
    <row r="444" customFormat="false" ht="15" hidden="false" customHeight="false" outlineLevel="0" collapsed="false">
      <c r="A444" s="15"/>
      <c r="B444" s="12"/>
      <c r="C444" s="12"/>
      <c r="D444" s="12"/>
      <c r="E444" s="12"/>
      <c r="F444" s="13"/>
      <c r="G444" s="12"/>
      <c r="H444" s="16" t="str">
        <f aca="false">IF(N444="","",IFERROR(INDEX('Prix négociés'!$C$5:$C$204,MATCH(N444,'Prix négociés'!$J$5:$J$204,0)),"Référence inconnue"))</f>
        <v/>
      </c>
      <c r="I444" s="14" t="str">
        <f aca="false">IF(N444="","",IFERROR(INDEX('Prix négociés'!$G$5:$G$204,MATCH(N444,'Prix négociés'!$J$5:$J$204,0)),""))</f>
        <v/>
      </c>
      <c r="J444" s="14" t="str">
        <f aca="false">IF(OR(I444="",F444=""),"",F444-I444)</f>
        <v/>
      </c>
      <c r="K444" s="17" t="str">
        <f aca="false">IF(OR(J444="",N(I444)=0),"",J444/I444)</f>
        <v/>
      </c>
      <c r="L444" s="14" t="str">
        <f aca="false">IF(J444="","",ROUND(J444*N(E444),2))</f>
        <v/>
      </c>
      <c r="M444" s="18" t="str">
        <f aca="false">IF(N444="","",IF(I444="","Prix inconnu",IF(K444&gt;'Mode d''emploi'!$B$24,"À réclamer",IF(K444&lt;-'Mode d''emploi'!$B$24,"Moins cher","OK"))))</f>
        <v/>
      </c>
      <c r="N444" s="16" t="str">
        <f aca="false">IF(D444="","",TRIM(C444)&amp;"|"&amp;TRIM(D444))</f>
        <v/>
      </c>
    </row>
    <row r="445" customFormat="false" ht="15" hidden="false" customHeight="false" outlineLevel="0" collapsed="false">
      <c r="A445" s="15"/>
      <c r="B445" s="12"/>
      <c r="C445" s="12"/>
      <c r="D445" s="12"/>
      <c r="E445" s="12"/>
      <c r="F445" s="13"/>
      <c r="G445" s="12"/>
      <c r="H445" s="16" t="str">
        <f aca="false">IF(N445="","",IFERROR(INDEX('Prix négociés'!$C$5:$C$204,MATCH(N445,'Prix négociés'!$J$5:$J$204,0)),"Référence inconnue"))</f>
        <v/>
      </c>
      <c r="I445" s="14" t="str">
        <f aca="false">IF(N445="","",IFERROR(INDEX('Prix négociés'!$G$5:$G$204,MATCH(N445,'Prix négociés'!$J$5:$J$204,0)),""))</f>
        <v/>
      </c>
      <c r="J445" s="14" t="str">
        <f aca="false">IF(OR(I445="",F445=""),"",F445-I445)</f>
        <v/>
      </c>
      <c r="K445" s="17" t="str">
        <f aca="false">IF(OR(J445="",N(I445)=0),"",J445/I445)</f>
        <v/>
      </c>
      <c r="L445" s="14" t="str">
        <f aca="false">IF(J445="","",ROUND(J445*N(E445),2))</f>
        <v/>
      </c>
      <c r="M445" s="18" t="str">
        <f aca="false">IF(N445="","",IF(I445="","Prix inconnu",IF(K445&gt;'Mode d''emploi'!$B$24,"À réclamer",IF(K445&lt;-'Mode d''emploi'!$B$24,"Moins cher","OK"))))</f>
        <v/>
      </c>
      <c r="N445" s="16" t="str">
        <f aca="false">IF(D445="","",TRIM(C445)&amp;"|"&amp;TRIM(D445))</f>
        <v/>
      </c>
    </row>
    <row r="446" customFormat="false" ht="15" hidden="false" customHeight="false" outlineLevel="0" collapsed="false">
      <c r="A446" s="15"/>
      <c r="B446" s="12"/>
      <c r="C446" s="12"/>
      <c r="D446" s="12"/>
      <c r="E446" s="12"/>
      <c r="F446" s="13"/>
      <c r="G446" s="12"/>
      <c r="H446" s="16" t="str">
        <f aca="false">IF(N446="","",IFERROR(INDEX('Prix négociés'!$C$5:$C$204,MATCH(N446,'Prix négociés'!$J$5:$J$204,0)),"Référence inconnue"))</f>
        <v/>
      </c>
      <c r="I446" s="14" t="str">
        <f aca="false">IF(N446="","",IFERROR(INDEX('Prix négociés'!$G$5:$G$204,MATCH(N446,'Prix négociés'!$J$5:$J$204,0)),""))</f>
        <v/>
      </c>
      <c r="J446" s="14" t="str">
        <f aca="false">IF(OR(I446="",F446=""),"",F446-I446)</f>
        <v/>
      </c>
      <c r="K446" s="17" t="str">
        <f aca="false">IF(OR(J446="",N(I446)=0),"",J446/I446)</f>
        <v/>
      </c>
      <c r="L446" s="14" t="str">
        <f aca="false">IF(J446="","",ROUND(J446*N(E446),2))</f>
        <v/>
      </c>
      <c r="M446" s="18" t="str">
        <f aca="false">IF(N446="","",IF(I446="","Prix inconnu",IF(K446&gt;'Mode d''emploi'!$B$24,"À réclamer",IF(K446&lt;-'Mode d''emploi'!$B$24,"Moins cher","OK"))))</f>
        <v/>
      </c>
      <c r="N446" s="16" t="str">
        <f aca="false">IF(D446="","",TRIM(C446)&amp;"|"&amp;TRIM(D446))</f>
        <v/>
      </c>
    </row>
    <row r="447" customFormat="false" ht="15" hidden="false" customHeight="false" outlineLevel="0" collapsed="false">
      <c r="A447" s="15"/>
      <c r="B447" s="12"/>
      <c r="C447" s="12"/>
      <c r="D447" s="12"/>
      <c r="E447" s="12"/>
      <c r="F447" s="13"/>
      <c r="G447" s="12"/>
      <c r="H447" s="16" t="str">
        <f aca="false">IF(N447="","",IFERROR(INDEX('Prix négociés'!$C$5:$C$204,MATCH(N447,'Prix négociés'!$J$5:$J$204,0)),"Référence inconnue"))</f>
        <v/>
      </c>
      <c r="I447" s="14" t="str">
        <f aca="false">IF(N447="","",IFERROR(INDEX('Prix négociés'!$G$5:$G$204,MATCH(N447,'Prix négociés'!$J$5:$J$204,0)),""))</f>
        <v/>
      </c>
      <c r="J447" s="14" t="str">
        <f aca="false">IF(OR(I447="",F447=""),"",F447-I447)</f>
        <v/>
      </c>
      <c r="K447" s="17" t="str">
        <f aca="false">IF(OR(J447="",N(I447)=0),"",J447/I447)</f>
        <v/>
      </c>
      <c r="L447" s="14" t="str">
        <f aca="false">IF(J447="","",ROUND(J447*N(E447),2))</f>
        <v/>
      </c>
      <c r="M447" s="18" t="str">
        <f aca="false">IF(N447="","",IF(I447="","Prix inconnu",IF(K447&gt;'Mode d''emploi'!$B$24,"À réclamer",IF(K447&lt;-'Mode d''emploi'!$B$24,"Moins cher","OK"))))</f>
        <v/>
      </c>
      <c r="N447" s="16" t="str">
        <f aca="false">IF(D447="","",TRIM(C447)&amp;"|"&amp;TRIM(D447))</f>
        <v/>
      </c>
    </row>
    <row r="448" customFormat="false" ht="15" hidden="false" customHeight="false" outlineLevel="0" collapsed="false">
      <c r="A448" s="15"/>
      <c r="B448" s="12"/>
      <c r="C448" s="12"/>
      <c r="D448" s="12"/>
      <c r="E448" s="12"/>
      <c r="F448" s="13"/>
      <c r="G448" s="12"/>
      <c r="H448" s="16" t="str">
        <f aca="false">IF(N448="","",IFERROR(INDEX('Prix négociés'!$C$5:$C$204,MATCH(N448,'Prix négociés'!$J$5:$J$204,0)),"Référence inconnue"))</f>
        <v/>
      </c>
      <c r="I448" s="14" t="str">
        <f aca="false">IF(N448="","",IFERROR(INDEX('Prix négociés'!$G$5:$G$204,MATCH(N448,'Prix négociés'!$J$5:$J$204,0)),""))</f>
        <v/>
      </c>
      <c r="J448" s="14" t="str">
        <f aca="false">IF(OR(I448="",F448=""),"",F448-I448)</f>
        <v/>
      </c>
      <c r="K448" s="17" t="str">
        <f aca="false">IF(OR(J448="",N(I448)=0),"",J448/I448)</f>
        <v/>
      </c>
      <c r="L448" s="14" t="str">
        <f aca="false">IF(J448="","",ROUND(J448*N(E448),2))</f>
        <v/>
      </c>
      <c r="M448" s="18" t="str">
        <f aca="false">IF(N448="","",IF(I448="","Prix inconnu",IF(K448&gt;'Mode d''emploi'!$B$24,"À réclamer",IF(K448&lt;-'Mode d''emploi'!$B$24,"Moins cher","OK"))))</f>
        <v/>
      </c>
      <c r="N448" s="16" t="str">
        <f aca="false">IF(D448="","",TRIM(C448)&amp;"|"&amp;TRIM(D448))</f>
        <v/>
      </c>
    </row>
    <row r="449" customFormat="false" ht="15" hidden="false" customHeight="false" outlineLevel="0" collapsed="false">
      <c r="A449" s="15"/>
      <c r="B449" s="12"/>
      <c r="C449" s="12"/>
      <c r="D449" s="12"/>
      <c r="E449" s="12"/>
      <c r="F449" s="13"/>
      <c r="G449" s="12"/>
      <c r="H449" s="16" t="str">
        <f aca="false">IF(N449="","",IFERROR(INDEX('Prix négociés'!$C$5:$C$204,MATCH(N449,'Prix négociés'!$J$5:$J$204,0)),"Référence inconnue"))</f>
        <v/>
      </c>
      <c r="I449" s="14" t="str">
        <f aca="false">IF(N449="","",IFERROR(INDEX('Prix négociés'!$G$5:$G$204,MATCH(N449,'Prix négociés'!$J$5:$J$204,0)),""))</f>
        <v/>
      </c>
      <c r="J449" s="14" t="str">
        <f aca="false">IF(OR(I449="",F449=""),"",F449-I449)</f>
        <v/>
      </c>
      <c r="K449" s="17" t="str">
        <f aca="false">IF(OR(J449="",N(I449)=0),"",J449/I449)</f>
        <v/>
      </c>
      <c r="L449" s="14" t="str">
        <f aca="false">IF(J449="","",ROUND(J449*N(E449),2))</f>
        <v/>
      </c>
      <c r="M449" s="18" t="str">
        <f aca="false">IF(N449="","",IF(I449="","Prix inconnu",IF(K449&gt;'Mode d''emploi'!$B$24,"À réclamer",IF(K449&lt;-'Mode d''emploi'!$B$24,"Moins cher","OK"))))</f>
        <v/>
      </c>
      <c r="N449" s="16" t="str">
        <f aca="false">IF(D449="","",TRIM(C449)&amp;"|"&amp;TRIM(D449))</f>
        <v/>
      </c>
    </row>
    <row r="450" customFormat="false" ht="15" hidden="false" customHeight="false" outlineLevel="0" collapsed="false">
      <c r="A450" s="15"/>
      <c r="B450" s="12"/>
      <c r="C450" s="12"/>
      <c r="D450" s="12"/>
      <c r="E450" s="12"/>
      <c r="F450" s="13"/>
      <c r="G450" s="12"/>
      <c r="H450" s="16" t="str">
        <f aca="false">IF(N450="","",IFERROR(INDEX('Prix négociés'!$C$5:$C$204,MATCH(N450,'Prix négociés'!$J$5:$J$204,0)),"Référence inconnue"))</f>
        <v/>
      </c>
      <c r="I450" s="14" t="str">
        <f aca="false">IF(N450="","",IFERROR(INDEX('Prix négociés'!$G$5:$G$204,MATCH(N450,'Prix négociés'!$J$5:$J$204,0)),""))</f>
        <v/>
      </c>
      <c r="J450" s="14" t="str">
        <f aca="false">IF(OR(I450="",F450=""),"",F450-I450)</f>
        <v/>
      </c>
      <c r="K450" s="17" t="str">
        <f aca="false">IF(OR(J450="",N(I450)=0),"",J450/I450)</f>
        <v/>
      </c>
      <c r="L450" s="14" t="str">
        <f aca="false">IF(J450="","",ROUND(J450*N(E450),2))</f>
        <v/>
      </c>
      <c r="M450" s="18" t="str">
        <f aca="false">IF(N450="","",IF(I450="","Prix inconnu",IF(K450&gt;'Mode d''emploi'!$B$24,"À réclamer",IF(K450&lt;-'Mode d''emploi'!$B$24,"Moins cher","OK"))))</f>
        <v/>
      </c>
      <c r="N450" s="16" t="str">
        <f aca="false">IF(D450="","",TRIM(C450)&amp;"|"&amp;TRIM(D450))</f>
        <v/>
      </c>
    </row>
    <row r="451" customFormat="false" ht="15" hidden="false" customHeight="false" outlineLevel="0" collapsed="false">
      <c r="A451" s="15"/>
      <c r="B451" s="12"/>
      <c r="C451" s="12"/>
      <c r="D451" s="12"/>
      <c r="E451" s="12"/>
      <c r="F451" s="13"/>
      <c r="G451" s="12"/>
      <c r="H451" s="16" t="str">
        <f aca="false">IF(N451="","",IFERROR(INDEX('Prix négociés'!$C$5:$C$204,MATCH(N451,'Prix négociés'!$J$5:$J$204,0)),"Référence inconnue"))</f>
        <v/>
      </c>
      <c r="I451" s="14" t="str">
        <f aca="false">IF(N451="","",IFERROR(INDEX('Prix négociés'!$G$5:$G$204,MATCH(N451,'Prix négociés'!$J$5:$J$204,0)),""))</f>
        <v/>
      </c>
      <c r="J451" s="14" t="str">
        <f aca="false">IF(OR(I451="",F451=""),"",F451-I451)</f>
        <v/>
      </c>
      <c r="K451" s="17" t="str">
        <f aca="false">IF(OR(J451="",N(I451)=0),"",J451/I451)</f>
        <v/>
      </c>
      <c r="L451" s="14" t="str">
        <f aca="false">IF(J451="","",ROUND(J451*N(E451),2))</f>
        <v/>
      </c>
      <c r="M451" s="18" t="str">
        <f aca="false">IF(N451="","",IF(I451="","Prix inconnu",IF(K451&gt;'Mode d''emploi'!$B$24,"À réclamer",IF(K451&lt;-'Mode d''emploi'!$B$24,"Moins cher","OK"))))</f>
        <v/>
      </c>
      <c r="N451" s="16" t="str">
        <f aca="false">IF(D451="","",TRIM(C451)&amp;"|"&amp;TRIM(D451))</f>
        <v/>
      </c>
    </row>
    <row r="452" customFormat="false" ht="15" hidden="false" customHeight="false" outlineLevel="0" collapsed="false">
      <c r="A452" s="15"/>
      <c r="B452" s="12"/>
      <c r="C452" s="12"/>
      <c r="D452" s="12"/>
      <c r="E452" s="12"/>
      <c r="F452" s="13"/>
      <c r="G452" s="12"/>
      <c r="H452" s="16" t="str">
        <f aca="false">IF(N452="","",IFERROR(INDEX('Prix négociés'!$C$5:$C$204,MATCH(N452,'Prix négociés'!$J$5:$J$204,0)),"Référence inconnue"))</f>
        <v/>
      </c>
      <c r="I452" s="14" t="str">
        <f aca="false">IF(N452="","",IFERROR(INDEX('Prix négociés'!$G$5:$G$204,MATCH(N452,'Prix négociés'!$J$5:$J$204,0)),""))</f>
        <v/>
      </c>
      <c r="J452" s="14" t="str">
        <f aca="false">IF(OR(I452="",F452=""),"",F452-I452)</f>
        <v/>
      </c>
      <c r="K452" s="17" t="str">
        <f aca="false">IF(OR(J452="",N(I452)=0),"",J452/I452)</f>
        <v/>
      </c>
      <c r="L452" s="14" t="str">
        <f aca="false">IF(J452="","",ROUND(J452*N(E452),2))</f>
        <v/>
      </c>
      <c r="M452" s="18" t="str">
        <f aca="false">IF(N452="","",IF(I452="","Prix inconnu",IF(K452&gt;'Mode d''emploi'!$B$24,"À réclamer",IF(K452&lt;-'Mode d''emploi'!$B$24,"Moins cher","OK"))))</f>
        <v/>
      </c>
      <c r="N452" s="16" t="str">
        <f aca="false">IF(D452="","",TRIM(C452)&amp;"|"&amp;TRIM(D452))</f>
        <v/>
      </c>
    </row>
    <row r="453" customFormat="false" ht="15" hidden="false" customHeight="false" outlineLevel="0" collapsed="false">
      <c r="A453" s="15"/>
      <c r="B453" s="12"/>
      <c r="C453" s="12"/>
      <c r="D453" s="12"/>
      <c r="E453" s="12"/>
      <c r="F453" s="13"/>
      <c r="G453" s="12"/>
      <c r="H453" s="16" t="str">
        <f aca="false">IF(N453="","",IFERROR(INDEX('Prix négociés'!$C$5:$C$204,MATCH(N453,'Prix négociés'!$J$5:$J$204,0)),"Référence inconnue"))</f>
        <v/>
      </c>
      <c r="I453" s="14" t="str">
        <f aca="false">IF(N453="","",IFERROR(INDEX('Prix négociés'!$G$5:$G$204,MATCH(N453,'Prix négociés'!$J$5:$J$204,0)),""))</f>
        <v/>
      </c>
      <c r="J453" s="14" t="str">
        <f aca="false">IF(OR(I453="",F453=""),"",F453-I453)</f>
        <v/>
      </c>
      <c r="K453" s="17" t="str">
        <f aca="false">IF(OR(J453="",N(I453)=0),"",J453/I453)</f>
        <v/>
      </c>
      <c r="L453" s="14" t="str">
        <f aca="false">IF(J453="","",ROUND(J453*N(E453),2))</f>
        <v/>
      </c>
      <c r="M453" s="18" t="str">
        <f aca="false">IF(N453="","",IF(I453="","Prix inconnu",IF(K453&gt;'Mode d''emploi'!$B$24,"À réclamer",IF(K453&lt;-'Mode d''emploi'!$B$24,"Moins cher","OK"))))</f>
        <v/>
      </c>
      <c r="N453" s="16" t="str">
        <f aca="false">IF(D453="","",TRIM(C453)&amp;"|"&amp;TRIM(D453))</f>
        <v/>
      </c>
    </row>
    <row r="454" customFormat="false" ht="15" hidden="false" customHeight="false" outlineLevel="0" collapsed="false">
      <c r="A454" s="15"/>
      <c r="B454" s="12"/>
      <c r="C454" s="12"/>
      <c r="D454" s="12"/>
      <c r="E454" s="12"/>
      <c r="F454" s="13"/>
      <c r="G454" s="12"/>
      <c r="H454" s="16" t="str">
        <f aca="false">IF(N454="","",IFERROR(INDEX('Prix négociés'!$C$5:$C$204,MATCH(N454,'Prix négociés'!$J$5:$J$204,0)),"Référence inconnue"))</f>
        <v/>
      </c>
      <c r="I454" s="14" t="str">
        <f aca="false">IF(N454="","",IFERROR(INDEX('Prix négociés'!$G$5:$G$204,MATCH(N454,'Prix négociés'!$J$5:$J$204,0)),""))</f>
        <v/>
      </c>
      <c r="J454" s="14" t="str">
        <f aca="false">IF(OR(I454="",F454=""),"",F454-I454)</f>
        <v/>
      </c>
      <c r="K454" s="17" t="str">
        <f aca="false">IF(OR(J454="",N(I454)=0),"",J454/I454)</f>
        <v/>
      </c>
      <c r="L454" s="14" t="str">
        <f aca="false">IF(J454="","",ROUND(J454*N(E454),2))</f>
        <v/>
      </c>
      <c r="M454" s="18" t="str">
        <f aca="false">IF(N454="","",IF(I454="","Prix inconnu",IF(K454&gt;'Mode d''emploi'!$B$24,"À réclamer",IF(K454&lt;-'Mode d''emploi'!$B$24,"Moins cher","OK"))))</f>
        <v/>
      </c>
      <c r="N454" s="16" t="str">
        <f aca="false">IF(D454="","",TRIM(C454)&amp;"|"&amp;TRIM(D454))</f>
        <v/>
      </c>
    </row>
    <row r="455" customFormat="false" ht="15" hidden="false" customHeight="false" outlineLevel="0" collapsed="false">
      <c r="A455" s="15"/>
      <c r="B455" s="12"/>
      <c r="C455" s="12"/>
      <c r="D455" s="12"/>
      <c r="E455" s="12"/>
      <c r="F455" s="13"/>
      <c r="G455" s="12"/>
      <c r="H455" s="16" t="str">
        <f aca="false">IF(N455="","",IFERROR(INDEX('Prix négociés'!$C$5:$C$204,MATCH(N455,'Prix négociés'!$J$5:$J$204,0)),"Référence inconnue"))</f>
        <v/>
      </c>
      <c r="I455" s="14" t="str">
        <f aca="false">IF(N455="","",IFERROR(INDEX('Prix négociés'!$G$5:$G$204,MATCH(N455,'Prix négociés'!$J$5:$J$204,0)),""))</f>
        <v/>
      </c>
      <c r="J455" s="14" t="str">
        <f aca="false">IF(OR(I455="",F455=""),"",F455-I455)</f>
        <v/>
      </c>
      <c r="K455" s="17" t="str">
        <f aca="false">IF(OR(J455="",N(I455)=0),"",J455/I455)</f>
        <v/>
      </c>
      <c r="L455" s="14" t="str">
        <f aca="false">IF(J455="","",ROUND(J455*N(E455),2))</f>
        <v/>
      </c>
      <c r="M455" s="18" t="str">
        <f aca="false">IF(N455="","",IF(I455="","Prix inconnu",IF(K455&gt;'Mode d''emploi'!$B$24,"À réclamer",IF(K455&lt;-'Mode d''emploi'!$B$24,"Moins cher","OK"))))</f>
        <v/>
      </c>
      <c r="N455" s="16" t="str">
        <f aca="false">IF(D455="","",TRIM(C455)&amp;"|"&amp;TRIM(D455))</f>
        <v/>
      </c>
    </row>
    <row r="456" customFormat="false" ht="15" hidden="false" customHeight="false" outlineLevel="0" collapsed="false">
      <c r="A456" s="15"/>
      <c r="B456" s="12"/>
      <c r="C456" s="12"/>
      <c r="D456" s="12"/>
      <c r="E456" s="12"/>
      <c r="F456" s="13"/>
      <c r="G456" s="12"/>
      <c r="H456" s="16" t="str">
        <f aca="false">IF(N456="","",IFERROR(INDEX('Prix négociés'!$C$5:$C$204,MATCH(N456,'Prix négociés'!$J$5:$J$204,0)),"Référence inconnue"))</f>
        <v/>
      </c>
      <c r="I456" s="14" t="str">
        <f aca="false">IF(N456="","",IFERROR(INDEX('Prix négociés'!$G$5:$G$204,MATCH(N456,'Prix négociés'!$J$5:$J$204,0)),""))</f>
        <v/>
      </c>
      <c r="J456" s="14" t="str">
        <f aca="false">IF(OR(I456="",F456=""),"",F456-I456)</f>
        <v/>
      </c>
      <c r="K456" s="17" t="str">
        <f aca="false">IF(OR(J456="",N(I456)=0),"",J456/I456)</f>
        <v/>
      </c>
      <c r="L456" s="14" t="str">
        <f aca="false">IF(J456="","",ROUND(J456*N(E456),2))</f>
        <v/>
      </c>
      <c r="M456" s="18" t="str">
        <f aca="false">IF(N456="","",IF(I456="","Prix inconnu",IF(K456&gt;'Mode d''emploi'!$B$24,"À réclamer",IF(K456&lt;-'Mode d''emploi'!$B$24,"Moins cher","OK"))))</f>
        <v/>
      </c>
      <c r="N456" s="16" t="str">
        <f aca="false">IF(D456="","",TRIM(C456)&amp;"|"&amp;TRIM(D456))</f>
        <v/>
      </c>
    </row>
    <row r="457" customFormat="false" ht="15" hidden="false" customHeight="false" outlineLevel="0" collapsed="false">
      <c r="A457" s="15"/>
      <c r="B457" s="12"/>
      <c r="C457" s="12"/>
      <c r="D457" s="12"/>
      <c r="E457" s="12"/>
      <c r="F457" s="13"/>
      <c r="G457" s="12"/>
      <c r="H457" s="16" t="str">
        <f aca="false">IF(N457="","",IFERROR(INDEX('Prix négociés'!$C$5:$C$204,MATCH(N457,'Prix négociés'!$J$5:$J$204,0)),"Référence inconnue"))</f>
        <v/>
      </c>
      <c r="I457" s="14" t="str">
        <f aca="false">IF(N457="","",IFERROR(INDEX('Prix négociés'!$G$5:$G$204,MATCH(N457,'Prix négociés'!$J$5:$J$204,0)),""))</f>
        <v/>
      </c>
      <c r="J457" s="14" t="str">
        <f aca="false">IF(OR(I457="",F457=""),"",F457-I457)</f>
        <v/>
      </c>
      <c r="K457" s="17" t="str">
        <f aca="false">IF(OR(J457="",N(I457)=0),"",J457/I457)</f>
        <v/>
      </c>
      <c r="L457" s="14" t="str">
        <f aca="false">IF(J457="","",ROUND(J457*N(E457),2))</f>
        <v/>
      </c>
      <c r="M457" s="18" t="str">
        <f aca="false">IF(N457="","",IF(I457="","Prix inconnu",IF(K457&gt;'Mode d''emploi'!$B$24,"À réclamer",IF(K457&lt;-'Mode d''emploi'!$B$24,"Moins cher","OK"))))</f>
        <v/>
      </c>
      <c r="N457" s="16" t="str">
        <f aca="false">IF(D457="","",TRIM(C457)&amp;"|"&amp;TRIM(D457))</f>
        <v/>
      </c>
    </row>
    <row r="458" customFormat="false" ht="15" hidden="false" customHeight="false" outlineLevel="0" collapsed="false">
      <c r="A458" s="15"/>
      <c r="B458" s="12"/>
      <c r="C458" s="12"/>
      <c r="D458" s="12"/>
      <c r="E458" s="12"/>
      <c r="F458" s="13"/>
      <c r="G458" s="12"/>
      <c r="H458" s="16" t="str">
        <f aca="false">IF(N458="","",IFERROR(INDEX('Prix négociés'!$C$5:$C$204,MATCH(N458,'Prix négociés'!$J$5:$J$204,0)),"Référence inconnue"))</f>
        <v/>
      </c>
      <c r="I458" s="14" t="str">
        <f aca="false">IF(N458="","",IFERROR(INDEX('Prix négociés'!$G$5:$G$204,MATCH(N458,'Prix négociés'!$J$5:$J$204,0)),""))</f>
        <v/>
      </c>
      <c r="J458" s="14" t="str">
        <f aca="false">IF(OR(I458="",F458=""),"",F458-I458)</f>
        <v/>
      </c>
      <c r="K458" s="17" t="str">
        <f aca="false">IF(OR(J458="",N(I458)=0),"",J458/I458)</f>
        <v/>
      </c>
      <c r="L458" s="14" t="str">
        <f aca="false">IF(J458="","",ROUND(J458*N(E458),2))</f>
        <v/>
      </c>
      <c r="M458" s="18" t="str">
        <f aca="false">IF(N458="","",IF(I458="","Prix inconnu",IF(K458&gt;'Mode d''emploi'!$B$24,"À réclamer",IF(K458&lt;-'Mode d''emploi'!$B$24,"Moins cher","OK"))))</f>
        <v/>
      </c>
      <c r="N458" s="16" t="str">
        <f aca="false">IF(D458="","",TRIM(C458)&amp;"|"&amp;TRIM(D458))</f>
        <v/>
      </c>
    </row>
    <row r="459" customFormat="false" ht="15" hidden="false" customHeight="false" outlineLevel="0" collapsed="false">
      <c r="A459" s="15"/>
      <c r="B459" s="12"/>
      <c r="C459" s="12"/>
      <c r="D459" s="12"/>
      <c r="E459" s="12"/>
      <c r="F459" s="13"/>
      <c r="G459" s="12"/>
      <c r="H459" s="16" t="str">
        <f aca="false">IF(N459="","",IFERROR(INDEX('Prix négociés'!$C$5:$C$204,MATCH(N459,'Prix négociés'!$J$5:$J$204,0)),"Référence inconnue"))</f>
        <v/>
      </c>
      <c r="I459" s="14" t="str">
        <f aca="false">IF(N459="","",IFERROR(INDEX('Prix négociés'!$G$5:$G$204,MATCH(N459,'Prix négociés'!$J$5:$J$204,0)),""))</f>
        <v/>
      </c>
      <c r="J459" s="14" t="str">
        <f aca="false">IF(OR(I459="",F459=""),"",F459-I459)</f>
        <v/>
      </c>
      <c r="K459" s="17" t="str">
        <f aca="false">IF(OR(J459="",N(I459)=0),"",J459/I459)</f>
        <v/>
      </c>
      <c r="L459" s="14" t="str">
        <f aca="false">IF(J459="","",ROUND(J459*N(E459),2))</f>
        <v/>
      </c>
      <c r="M459" s="18" t="str">
        <f aca="false">IF(N459="","",IF(I459="","Prix inconnu",IF(K459&gt;'Mode d''emploi'!$B$24,"À réclamer",IF(K459&lt;-'Mode d''emploi'!$B$24,"Moins cher","OK"))))</f>
        <v/>
      </c>
      <c r="N459" s="16" t="str">
        <f aca="false">IF(D459="","",TRIM(C459)&amp;"|"&amp;TRIM(D459))</f>
        <v/>
      </c>
    </row>
    <row r="460" customFormat="false" ht="15" hidden="false" customHeight="false" outlineLevel="0" collapsed="false">
      <c r="A460" s="15"/>
      <c r="B460" s="12"/>
      <c r="C460" s="12"/>
      <c r="D460" s="12"/>
      <c r="E460" s="12"/>
      <c r="F460" s="13"/>
      <c r="G460" s="12"/>
      <c r="H460" s="16" t="str">
        <f aca="false">IF(N460="","",IFERROR(INDEX('Prix négociés'!$C$5:$C$204,MATCH(N460,'Prix négociés'!$J$5:$J$204,0)),"Référence inconnue"))</f>
        <v/>
      </c>
      <c r="I460" s="14" t="str">
        <f aca="false">IF(N460="","",IFERROR(INDEX('Prix négociés'!$G$5:$G$204,MATCH(N460,'Prix négociés'!$J$5:$J$204,0)),""))</f>
        <v/>
      </c>
      <c r="J460" s="14" t="str">
        <f aca="false">IF(OR(I460="",F460=""),"",F460-I460)</f>
        <v/>
      </c>
      <c r="K460" s="17" t="str">
        <f aca="false">IF(OR(J460="",N(I460)=0),"",J460/I460)</f>
        <v/>
      </c>
      <c r="L460" s="14" t="str">
        <f aca="false">IF(J460="","",ROUND(J460*N(E460),2))</f>
        <v/>
      </c>
      <c r="M460" s="18" t="str">
        <f aca="false">IF(N460="","",IF(I460="","Prix inconnu",IF(K460&gt;'Mode d''emploi'!$B$24,"À réclamer",IF(K460&lt;-'Mode d''emploi'!$B$24,"Moins cher","OK"))))</f>
        <v/>
      </c>
      <c r="N460" s="16" t="str">
        <f aca="false">IF(D460="","",TRIM(C460)&amp;"|"&amp;TRIM(D460))</f>
        <v/>
      </c>
    </row>
    <row r="461" customFormat="false" ht="15" hidden="false" customHeight="false" outlineLevel="0" collapsed="false">
      <c r="A461" s="15"/>
      <c r="B461" s="12"/>
      <c r="C461" s="12"/>
      <c r="D461" s="12"/>
      <c r="E461" s="12"/>
      <c r="F461" s="13"/>
      <c r="G461" s="12"/>
      <c r="H461" s="16" t="str">
        <f aca="false">IF(N461="","",IFERROR(INDEX('Prix négociés'!$C$5:$C$204,MATCH(N461,'Prix négociés'!$J$5:$J$204,0)),"Référence inconnue"))</f>
        <v/>
      </c>
      <c r="I461" s="14" t="str">
        <f aca="false">IF(N461="","",IFERROR(INDEX('Prix négociés'!$G$5:$G$204,MATCH(N461,'Prix négociés'!$J$5:$J$204,0)),""))</f>
        <v/>
      </c>
      <c r="J461" s="14" t="str">
        <f aca="false">IF(OR(I461="",F461=""),"",F461-I461)</f>
        <v/>
      </c>
      <c r="K461" s="17" t="str">
        <f aca="false">IF(OR(J461="",N(I461)=0),"",J461/I461)</f>
        <v/>
      </c>
      <c r="L461" s="14" t="str">
        <f aca="false">IF(J461="","",ROUND(J461*N(E461),2))</f>
        <v/>
      </c>
      <c r="M461" s="18" t="str">
        <f aca="false">IF(N461="","",IF(I461="","Prix inconnu",IF(K461&gt;'Mode d''emploi'!$B$24,"À réclamer",IF(K461&lt;-'Mode d''emploi'!$B$24,"Moins cher","OK"))))</f>
        <v/>
      </c>
      <c r="N461" s="16" t="str">
        <f aca="false">IF(D461="","",TRIM(C461)&amp;"|"&amp;TRIM(D461))</f>
        <v/>
      </c>
    </row>
    <row r="462" customFormat="false" ht="15" hidden="false" customHeight="false" outlineLevel="0" collapsed="false">
      <c r="A462" s="15"/>
      <c r="B462" s="12"/>
      <c r="C462" s="12"/>
      <c r="D462" s="12"/>
      <c r="E462" s="12"/>
      <c r="F462" s="13"/>
      <c r="G462" s="12"/>
      <c r="H462" s="16" t="str">
        <f aca="false">IF(N462="","",IFERROR(INDEX('Prix négociés'!$C$5:$C$204,MATCH(N462,'Prix négociés'!$J$5:$J$204,0)),"Référence inconnue"))</f>
        <v/>
      </c>
      <c r="I462" s="14" t="str">
        <f aca="false">IF(N462="","",IFERROR(INDEX('Prix négociés'!$G$5:$G$204,MATCH(N462,'Prix négociés'!$J$5:$J$204,0)),""))</f>
        <v/>
      </c>
      <c r="J462" s="14" t="str">
        <f aca="false">IF(OR(I462="",F462=""),"",F462-I462)</f>
        <v/>
      </c>
      <c r="K462" s="17" t="str">
        <f aca="false">IF(OR(J462="",N(I462)=0),"",J462/I462)</f>
        <v/>
      </c>
      <c r="L462" s="14" t="str">
        <f aca="false">IF(J462="","",ROUND(J462*N(E462),2))</f>
        <v/>
      </c>
      <c r="M462" s="18" t="str">
        <f aca="false">IF(N462="","",IF(I462="","Prix inconnu",IF(K462&gt;'Mode d''emploi'!$B$24,"À réclamer",IF(K462&lt;-'Mode d''emploi'!$B$24,"Moins cher","OK"))))</f>
        <v/>
      </c>
      <c r="N462" s="16" t="str">
        <f aca="false">IF(D462="","",TRIM(C462)&amp;"|"&amp;TRIM(D462))</f>
        <v/>
      </c>
    </row>
    <row r="463" customFormat="false" ht="15" hidden="false" customHeight="false" outlineLevel="0" collapsed="false">
      <c r="A463" s="15"/>
      <c r="B463" s="12"/>
      <c r="C463" s="12"/>
      <c r="D463" s="12"/>
      <c r="E463" s="12"/>
      <c r="F463" s="13"/>
      <c r="G463" s="12"/>
      <c r="H463" s="16" t="str">
        <f aca="false">IF(N463="","",IFERROR(INDEX('Prix négociés'!$C$5:$C$204,MATCH(N463,'Prix négociés'!$J$5:$J$204,0)),"Référence inconnue"))</f>
        <v/>
      </c>
      <c r="I463" s="14" t="str">
        <f aca="false">IF(N463="","",IFERROR(INDEX('Prix négociés'!$G$5:$G$204,MATCH(N463,'Prix négociés'!$J$5:$J$204,0)),""))</f>
        <v/>
      </c>
      <c r="J463" s="14" t="str">
        <f aca="false">IF(OR(I463="",F463=""),"",F463-I463)</f>
        <v/>
      </c>
      <c r="K463" s="17" t="str">
        <f aca="false">IF(OR(J463="",N(I463)=0),"",J463/I463)</f>
        <v/>
      </c>
      <c r="L463" s="14" t="str">
        <f aca="false">IF(J463="","",ROUND(J463*N(E463),2))</f>
        <v/>
      </c>
      <c r="M463" s="18" t="str">
        <f aca="false">IF(N463="","",IF(I463="","Prix inconnu",IF(K463&gt;'Mode d''emploi'!$B$24,"À réclamer",IF(K463&lt;-'Mode d''emploi'!$B$24,"Moins cher","OK"))))</f>
        <v/>
      </c>
      <c r="N463" s="16" t="str">
        <f aca="false">IF(D463="","",TRIM(C463)&amp;"|"&amp;TRIM(D463))</f>
        <v/>
      </c>
    </row>
    <row r="464" customFormat="false" ht="15" hidden="false" customHeight="false" outlineLevel="0" collapsed="false">
      <c r="A464" s="15"/>
      <c r="B464" s="12"/>
      <c r="C464" s="12"/>
      <c r="D464" s="12"/>
      <c r="E464" s="12"/>
      <c r="F464" s="13"/>
      <c r="G464" s="12"/>
      <c r="H464" s="16" t="str">
        <f aca="false">IF(N464="","",IFERROR(INDEX('Prix négociés'!$C$5:$C$204,MATCH(N464,'Prix négociés'!$J$5:$J$204,0)),"Référence inconnue"))</f>
        <v/>
      </c>
      <c r="I464" s="14" t="str">
        <f aca="false">IF(N464="","",IFERROR(INDEX('Prix négociés'!$G$5:$G$204,MATCH(N464,'Prix négociés'!$J$5:$J$204,0)),""))</f>
        <v/>
      </c>
      <c r="J464" s="14" t="str">
        <f aca="false">IF(OR(I464="",F464=""),"",F464-I464)</f>
        <v/>
      </c>
      <c r="K464" s="17" t="str">
        <f aca="false">IF(OR(J464="",N(I464)=0),"",J464/I464)</f>
        <v/>
      </c>
      <c r="L464" s="14" t="str">
        <f aca="false">IF(J464="","",ROUND(J464*N(E464),2))</f>
        <v/>
      </c>
      <c r="M464" s="18" t="str">
        <f aca="false">IF(N464="","",IF(I464="","Prix inconnu",IF(K464&gt;'Mode d''emploi'!$B$24,"À réclamer",IF(K464&lt;-'Mode d''emploi'!$B$24,"Moins cher","OK"))))</f>
        <v/>
      </c>
      <c r="N464" s="16" t="str">
        <f aca="false">IF(D464="","",TRIM(C464)&amp;"|"&amp;TRIM(D464))</f>
        <v/>
      </c>
    </row>
    <row r="465" customFormat="false" ht="15" hidden="false" customHeight="false" outlineLevel="0" collapsed="false">
      <c r="A465" s="15"/>
      <c r="B465" s="12"/>
      <c r="C465" s="12"/>
      <c r="D465" s="12"/>
      <c r="E465" s="12"/>
      <c r="F465" s="13"/>
      <c r="G465" s="12"/>
      <c r="H465" s="16" t="str">
        <f aca="false">IF(N465="","",IFERROR(INDEX('Prix négociés'!$C$5:$C$204,MATCH(N465,'Prix négociés'!$J$5:$J$204,0)),"Référence inconnue"))</f>
        <v/>
      </c>
      <c r="I465" s="14" t="str">
        <f aca="false">IF(N465="","",IFERROR(INDEX('Prix négociés'!$G$5:$G$204,MATCH(N465,'Prix négociés'!$J$5:$J$204,0)),""))</f>
        <v/>
      </c>
      <c r="J465" s="14" t="str">
        <f aca="false">IF(OR(I465="",F465=""),"",F465-I465)</f>
        <v/>
      </c>
      <c r="K465" s="17" t="str">
        <f aca="false">IF(OR(J465="",N(I465)=0),"",J465/I465)</f>
        <v/>
      </c>
      <c r="L465" s="14" t="str">
        <f aca="false">IF(J465="","",ROUND(J465*N(E465),2))</f>
        <v/>
      </c>
      <c r="M465" s="18" t="str">
        <f aca="false">IF(N465="","",IF(I465="","Prix inconnu",IF(K465&gt;'Mode d''emploi'!$B$24,"À réclamer",IF(K465&lt;-'Mode d''emploi'!$B$24,"Moins cher","OK"))))</f>
        <v/>
      </c>
      <c r="N465" s="16" t="str">
        <f aca="false">IF(D465="","",TRIM(C465)&amp;"|"&amp;TRIM(D465))</f>
        <v/>
      </c>
    </row>
    <row r="466" customFormat="false" ht="15" hidden="false" customHeight="false" outlineLevel="0" collapsed="false">
      <c r="A466" s="15"/>
      <c r="B466" s="12"/>
      <c r="C466" s="12"/>
      <c r="D466" s="12"/>
      <c r="E466" s="12"/>
      <c r="F466" s="13"/>
      <c r="G466" s="12"/>
      <c r="H466" s="16" t="str">
        <f aca="false">IF(N466="","",IFERROR(INDEX('Prix négociés'!$C$5:$C$204,MATCH(N466,'Prix négociés'!$J$5:$J$204,0)),"Référence inconnue"))</f>
        <v/>
      </c>
      <c r="I466" s="14" t="str">
        <f aca="false">IF(N466="","",IFERROR(INDEX('Prix négociés'!$G$5:$G$204,MATCH(N466,'Prix négociés'!$J$5:$J$204,0)),""))</f>
        <v/>
      </c>
      <c r="J466" s="14" t="str">
        <f aca="false">IF(OR(I466="",F466=""),"",F466-I466)</f>
        <v/>
      </c>
      <c r="K466" s="17" t="str">
        <f aca="false">IF(OR(J466="",N(I466)=0),"",J466/I466)</f>
        <v/>
      </c>
      <c r="L466" s="14" t="str">
        <f aca="false">IF(J466="","",ROUND(J466*N(E466),2))</f>
        <v/>
      </c>
      <c r="M466" s="18" t="str">
        <f aca="false">IF(N466="","",IF(I466="","Prix inconnu",IF(K466&gt;'Mode d''emploi'!$B$24,"À réclamer",IF(K466&lt;-'Mode d''emploi'!$B$24,"Moins cher","OK"))))</f>
        <v/>
      </c>
      <c r="N466" s="16" t="str">
        <f aca="false">IF(D466="","",TRIM(C466)&amp;"|"&amp;TRIM(D466))</f>
        <v/>
      </c>
    </row>
    <row r="467" customFormat="false" ht="15" hidden="false" customHeight="false" outlineLevel="0" collapsed="false">
      <c r="A467" s="15"/>
      <c r="B467" s="12"/>
      <c r="C467" s="12"/>
      <c r="D467" s="12"/>
      <c r="E467" s="12"/>
      <c r="F467" s="13"/>
      <c r="G467" s="12"/>
      <c r="H467" s="16" t="str">
        <f aca="false">IF(N467="","",IFERROR(INDEX('Prix négociés'!$C$5:$C$204,MATCH(N467,'Prix négociés'!$J$5:$J$204,0)),"Référence inconnue"))</f>
        <v/>
      </c>
      <c r="I467" s="14" t="str">
        <f aca="false">IF(N467="","",IFERROR(INDEX('Prix négociés'!$G$5:$G$204,MATCH(N467,'Prix négociés'!$J$5:$J$204,0)),""))</f>
        <v/>
      </c>
      <c r="J467" s="14" t="str">
        <f aca="false">IF(OR(I467="",F467=""),"",F467-I467)</f>
        <v/>
      </c>
      <c r="K467" s="17" t="str">
        <f aca="false">IF(OR(J467="",N(I467)=0),"",J467/I467)</f>
        <v/>
      </c>
      <c r="L467" s="14" t="str">
        <f aca="false">IF(J467="","",ROUND(J467*N(E467),2))</f>
        <v/>
      </c>
      <c r="M467" s="18" t="str">
        <f aca="false">IF(N467="","",IF(I467="","Prix inconnu",IF(K467&gt;'Mode d''emploi'!$B$24,"À réclamer",IF(K467&lt;-'Mode d''emploi'!$B$24,"Moins cher","OK"))))</f>
        <v/>
      </c>
      <c r="N467" s="16" t="str">
        <f aca="false">IF(D467="","",TRIM(C467)&amp;"|"&amp;TRIM(D467))</f>
        <v/>
      </c>
    </row>
    <row r="468" customFormat="false" ht="15" hidden="false" customHeight="false" outlineLevel="0" collapsed="false">
      <c r="A468" s="15"/>
      <c r="B468" s="12"/>
      <c r="C468" s="12"/>
      <c r="D468" s="12"/>
      <c r="E468" s="12"/>
      <c r="F468" s="13"/>
      <c r="G468" s="12"/>
      <c r="H468" s="16" t="str">
        <f aca="false">IF(N468="","",IFERROR(INDEX('Prix négociés'!$C$5:$C$204,MATCH(N468,'Prix négociés'!$J$5:$J$204,0)),"Référence inconnue"))</f>
        <v/>
      </c>
      <c r="I468" s="14" t="str">
        <f aca="false">IF(N468="","",IFERROR(INDEX('Prix négociés'!$G$5:$G$204,MATCH(N468,'Prix négociés'!$J$5:$J$204,0)),""))</f>
        <v/>
      </c>
      <c r="J468" s="14" t="str">
        <f aca="false">IF(OR(I468="",F468=""),"",F468-I468)</f>
        <v/>
      </c>
      <c r="K468" s="17" t="str">
        <f aca="false">IF(OR(J468="",N(I468)=0),"",J468/I468)</f>
        <v/>
      </c>
      <c r="L468" s="14" t="str">
        <f aca="false">IF(J468="","",ROUND(J468*N(E468),2))</f>
        <v/>
      </c>
      <c r="M468" s="18" t="str">
        <f aca="false">IF(N468="","",IF(I468="","Prix inconnu",IF(K468&gt;'Mode d''emploi'!$B$24,"À réclamer",IF(K468&lt;-'Mode d''emploi'!$B$24,"Moins cher","OK"))))</f>
        <v/>
      </c>
      <c r="N468" s="16" t="str">
        <f aca="false">IF(D468="","",TRIM(C468)&amp;"|"&amp;TRIM(D468))</f>
        <v/>
      </c>
    </row>
    <row r="469" customFormat="false" ht="15" hidden="false" customHeight="false" outlineLevel="0" collapsed="false">
      <c r="A469" s="15"/>
      <c r="B469" s="12"/>
      <c r="C469" s="12"/>
      <c r="D469" s="12"/>
      <c r="E469" s="12"/>
      <c r="F469" s="13"/>
      <c r="G469" s="12"/>
      <c r="H469" s="16" t="str">
        <f aca="false">IF(N469="","",IFERROR(INDEX('Prix négociés'!$C$5:$C$204,MATCH(N469,'Prix négociés'!$J$5:$J$204,0)),"Référence inconnue"))</f>
        <v/>
      </c>
      <c r="I469" s="14" t="str">
        <f aca="false">IF(N469="","",IFERROR(INDEX('Prix négociés'!$G$5:$G$204,MATCH(N469,'Prix négociés'!$J$5:$J$204,0)),""))</f>
        <v/>
      </c>
      <c r="J469" s="14" t="str">
        <f aca="false">IF(OR(I469="",F469=""),"",F469-I469)</f>
        <v/>
      </c>
      <c r="K469" s="17" t="str">
        <f aca="false">IF(OR(J469="",N(I469)=0),"",J469/I469)</f>
        <v/>
      </c>
      <c r="L469" s="14" t="str">
        <f aca="false">IF(J469="","",ROUND(J469*N(E469),2))</f>
        <v/>
      </c>
      <c r="M469" s="18" t="str">
        <f aca="false">IF(N469="","",IF(I469="","Prix inconnu",IF(K469&gt;'Mode d''emploi'!$B$24,"À réclamer",IF(K469&lt;-'Mode d''emploi'!$B$24,"Moins cher","OK"))))</f>
        <v/>
      </c>
      <c r="N469" s="16" t="str">
        <f aca="false">IF(D469="","",TRIM(C469)&amp;"|"&amp;TRIM(D469))</f>
        <v/>
      </c>
    </row>
    <row r="470" customFormat="false" ht="15" hidden="false" customHeight="false" outlineLevel="0" collapsed="false">
      <c r="A470" s="15"/>
      <c r="B470" s="12"/>
      <c r="C470" s="12"/>
      <c r="D470" s="12"/>
      <c r="E470" s="12"/>
      <c r="F470" s="13"/>
      <c r="G470" s="12"/>
      <c r="H470" s="16" t="str">
        <f aca="false">IF(N470="","",IFERROR(INDEX('Prix négociés'!$C$5:$C$204,MATCH(N470,'Prix négociés'!$J$5:$J$204,0)),"Référence inconnue"))</f>
        <v/>
      </c>
      <c r="I470" s="14" t="str">
        <f aca="false">IF(N470="","",IFERROR(INDEX('Prix négociés'!$G$5:$G$204,MATCH(N470,'Prix négociés'!$J$5:$J$204,0)),""))</f>
        <v/>
      </c>
      <c r="J470" s="14" t="str">
        <f aca="false">IF(OR(I470="",F470=""),"",F470-I470)</f>
        <v/>
      </c>
      <c r="K470" s="17" t="str">
        <f aca="false">IF(OR(J470="",N(I470)=0),"",J470/I470)</f>
        <v/>
      </c>
      <c r="L470" s="14" t="str">
        <f aca="false">IF(J470="","",ROUND(J470*N(E470),2))</f>
        <v/>
      </c>
      <c r="M470" s="18" t="str">
        <f aca="false">IF(N470="","",IF(I470="","Prix inconnu",IF(K470&gt;'Mode d''emploi'!$B$24,"À réclamer",IF(K470&lt;-'Mode d''emploi'!$B$24,"Moins cher","OK"))))</f>
        <v/>
      </c>
      <c r="N470" s="16" t="str">
        <f aca="false">IF(D470="","",TRIM(C470)&amp;"|"&amp;TRIM(D470))</f>
        <v/>
      </c>
    </row>
    <row r="471" customFormat="false" ht="15" hidden="false" customHeight="false" outlineLevel="0" collapsed="false">
      <c r="A471" s="15"/>
      <c r="B471" s="12"/>
      <c r="C471" s="12"/>
      <c r="D471" s="12"/>
      <c r="E471" s="12"/>
      <c r="F471" s="13"/>
      <c r="G471" s="12"/>
      <c r="H471" s="16" t="str">
        <f aca="false">IF(N471="","",IFERROR(INDEX('Prix négociés'!$C$5:$C$204,MATCH(N471,'Prix négociés'!$J$5:$J$204,0)),"Référence inconnue"))</f>
        <v/>
      </c>
      <c r="I471" s="14" t="str">
        <f aca="false">IF(N471="","",IFERROR(INDEX('Prix négociés'!$G$5:$G$204,MATCH(N471,'Prix négociés'!$J$5:$J$204,0)),""))</f>
        <v/>
      </c>
      <c r="J471" s="14" t="str">
        <f aca="false">IF(OR(I471="",F471=""),"",F471-I471)</f>
        <v/>
      </c>
      <c r="K471" s="17" t="str">
        <f aca="false">IF(OR(J471="",N(I471)=0),"",J471/I471)</f>
        <v/>
      </c>
      <c r="L471" s="14" t="str">
        <f aca="false">IF(J471="","",ROUND(J471*N(E471),2))</f>
        <v/>
      </c>
      <c r="M471" s="18" t="str">
        <f aca="false">IF(N471="","",IF(I471="","Prix inconnu",IF(K471&gt;'Mode d''emploi'!$B$24,"À réclamer",IF(K471&lt;-'Mode d''emploi'!$B$24,"Moins cher","OK"))))</f>
        <v/>
      </c>
      <c r="N471" s="16" t="str">
        <f aca="false">IF(D471="","",TRIM(C471)&amp;"|"&amp;TRIM(D471))</f>
        <v/>
      </c>
    </row>
    <row r="472" customFormat="false" ht="15" hidden="false" customHeight="false" outlineLevel="0" collapsed="false">
      <c r="A472" s="15"/>
      <c r="B472" s="12"/>
      <c r="C472" s="12"/>
      <c r="D472" s="12"/>
      <c r="E472" s="12"/>
      <c r="F472" s="13"/>
      <c r="G472" s="12"/>
      <c r="H472" s="16" t="str">
        <f aca="false">IF(N472="","",IFERROR(INDEX('Prix négociés'!$C$5:$C$204,MATCH(N472,'Prix négociés'!$J$5:$J$204,0)),"Référence inconnue"))</f>
        <v/>
      </c>
      <c r="I472" s="14" t="str">
        <f aca="false">IF(N472="","",IFERROR(INDEX('Prix négociés'!$G$5:$G$204,MATCH(N472,'Prix négociés'!$J$5:$J$204,0)),""))</f>
        <v/>
      </c>
      <c r="J472" s="14" t="str">
        <f aca="false">IF(OR(I472="",F472=""),"",F472-I472)</f>
        <v/>
      </c>
      <c r="K472" s="17" t="str">
        <f aca="false">IF(OR(J472="",N(I472)=0),"",J472/I472)</f>
        <v/>
      </c>
      <c r="L472" s="14" t="str">
        <f aca="false">IF(J472="","",ROUND(J472*N(E472),2))</f>
        <v/>
      </c>
      <c r="M472" s="18" t="str">
        <f aca="false">IF(N472="","",IF(I472="","Prix inconnu",IF(K472&gt;'Mode d''emploi'!$B$24,"À réclamer",IF(K472&lt;-'Mode d''emploi'!$B$24,"Moins cher","OK"))))</f>
        <v/>
      </c>
      <c r="N472" s="16" t="str">
        <f aca="false">IF(D472="","",TRIM(C472)&amp;"|"&amp;TRIM(D472))</f>
        <v/>
      </c>
    </row>
    <row r="473" customFormat="false" ht="15" hidden="false" customHeight="false" outlineLevel="0" collapsed="false">
      <c r="A473" s="15"/>
      <c r="B473" s="12"/>
      <c r="C473" s="12"/>
      <c r="D473" s="12"/>
      <c r="E473" s="12"/>
      <c r="F473" s="13"/>
      <c r="G473" s="12"/>
      <c r="H473" s="16" t="str">
        <f aca="false">IF(N473="","",IFERROR(INDEX('Prix négociés'!$C$5:$C$204,MATCH(N473,'Prix négociés'!$J$5:$J$204,0)),"Référence inconnue"))</f>
        <v/>
      </c>
      <c r="I473" s="14" t="str">
        <f aca="false">IF(N473="","",IFERROR(INDEX('Prix négociés'!$G$5:$G$204,MATCH(N473,'Prix négociés'!$J$5:$J$204,0)),""))</f>
        <v/>
      </c>
      <c r="J473" s="14" t="str">
        <f aca="false">IF(OR(I473="",F473=""),"",F473-I473)</f>
        <v/>
      </c>
      <c r="K473" s="17" t="str">
        <f aca="false">IF(OR(J473="",N(I473)=0),"",J473/I473)</f>
        <v/>
      </c>
      <c r="L473" s="14" t="str">
        <f aca="false">IF(J473="","",ROUND(J473*N(E473),2))</f>
        <v/>
      </c>
      <c r="M473" s="18" t="str">
        <f aca="false">IF(N473="","",IF(I473="","Prix inconnu",IF(K473&gt;'Mode d''emploi'!$B$24,"À réclamer",IF(K473&lt;-'Mode d''emploi'!$B$24,"Moins cher","OK"))))</f>
        <v/>
      </c>
      <c r="N473" s="16" t="str">
        <f aca="false">IF(D473="","",TRIM(C473)&amp;"|"&amp;TRIM(D473))</f>
        <v/>
      </c>
    </row>
    <row r="474" customFormat="false" ht="15" hidden="false" customHeight="false" outlineLevel="0" collapsed="false">
      <c r="A474" s="15"/>
      <c r="B474" s="12"/>
      <c r="C474" s="12"/>
      <c r="D474" s="12"/>
      <c r="E474" s="12"/>
      <c r="F474" s="13"/>
      <c r="G474" s="12"/>
      <c r="H474" s="16" t="str">
        <f aca="false">IF(N474="","",IFERROR(INDEX('Prix négociés'!$C$5:$C$204,MATCH(N474,'Prix négociés'!$J$5:$J$204,0)),"Référence inconnue"))</f>
        <v/>
      </c>
      <c r="I474" s="14" t="str">
        <f aca="false">IF(N474="","",IFERROR(INDEX('Prix négociés'!$G$5:$G$204,MATCH(N474,'Prix négociés'!$J$5:$J$204,0)),""))</f>
        <v/>
      </c>
      <c r="J474" s="14" t="str">
        <f aca="false">IF(OR(I474="",F474=""),"",F474-I474)</f>
        <v/>
      </c>
      <c r="K474" s="17" t="str">
        <f aca="false">IF(OR(J474="",N(I474)=0),"",J474/I474)</f>
        <v/>
      </c>
      <c r="L474" s="14" t="str">
        <f aca="false">IF(J474="","",ROUND(J474*N(E474),2))</f>
        <v/>
      </c>
      <c r="M474" s="18" t="str">
        <f aca="false">IF(N474="","",IF(I474="","Prix inconnu",IF(K474&gt;'Mode d''emploi'!$B$24,"À réclamer",IF(K474&lt;-'Mode d''emploi'!$B$24,"Moins cher","OK"))))</f>
        <v/>
      </c>
      <c r="N474" s="16" t="str">
        <f aca="false">IF(D474="","",TRIM(C474)&amp;"|"&amp;TRIM(D474))</f>
        <v/>
      </c>
    </row>
    <row r="475" customFormat="false" ht="15" hidden="false" customHeight="false" outlineLevel="0" collapsed="false">
      <c r="A475" s="15"/>
      <c r="B475" s="12"/>
      <c r="C475" s="12"/>
      <c r="D475" s="12"/>
      <c r="E475" s="12"/>
      <c r="F475" s="13"/>
      <c r="G475" s="12"/>
      <c r="H475" s="16" t="str">
        <f aca="false">IF(N475="","",IFERROR(INDEX('Prix négociés'!$C$5:$C$204,MATCH(N475,'Prix négociés'!$J$5:$J$204,0)),"Référence inconnue"))</f>
        <v/>
      </c>
      <c r="I475" s="14" t="str">
        <f aca="false">IF(N475="","",IFERROR(INDEX('Prix négociés'!$G$5:$G$204,MATCH(N475,'Prix négociés'!$J$5:$J$204,0)),""))</f>
        <v/>
      </c>
      <c r="J475" s="14" t="str">
        <f aca="false">IF(OR(I475="",F475=""),"",F475-I475)</f>
        <v/>
      </c>
      <c r="K475" s="17" t="str">
        <f aca="false">IF(OR(J475="",N(I475)=0),"",J475/I475)</f>
        <v/>
      </c>
      <c r="L475" s="14" t="str">
        <f aca="false">IF(J475="","",ROUND(J475*N(E475),2))</f>
        <v/>
      </c>
      <c r="M475" s="18" t="str">
        <f aca="false">IF(N475="","",IF(I475="","Prix inconnu",IF(K475&gt;'Mode d''emploi'!$B$24,"À réclamer",IF(K475&lt;-'Mode d''emploi'!$B$24,"Moins cher","OK"))))</f>
        <v/>
      </c>
      <c r="N475" s="16" t="str">
        <f aca="false">IF(D475="","",TRIM(C475)&amp;"|"&amp;TRIM(D475))</f>
        <v/>
      </c>
    </row>
    <row r="476" customFormat="false" ht="15" hidden="false" customHeight="false" outlineLevel="0" collapsed="false">
      <c r="A476" s="15"/>
      <c r="B476" s="12"/>
      <c r="C476" s="12"/>
      <c r="D476" s="12"/>
      <c r="E476" s="12"/>
      <c r="F476" s="13"/>
      <c r="G476" s="12"/>
      <c r="H476" s="16" t="str">
        <f aca="false">IF(N476="","",IFERROR(INDEX('Prix négociés'!$C$5:$C$204,MATCH(N476,'Prix négociés'!$J$5:$J$204,0)),"Référence inconnue"))</f>
        <v/>
      </c>
      <c r="I476" s="14" t="str">
        <f aca="false">IF(N476="","",IFERROR(INDEX('Prix négociés'!$G$5:$G$204,MATCH(N476,'Prix négociés'!$J$5:$J$204,0)),""))</f>
        <v/>
      </c>
      <c r="J476" s="14" t="str">
        <f aca="false">IF(OR(I476="",F476=""),"",F476-I476)</f>
        <v/>
      </c>
      <c r="K476" s="17" t="str">
        <f aca="false">IF(OR(J476="",N(I476)=0),"",J476/I476)</f>
        <v/>
      </c>
      <c r="L476" s="14" t="str">
        <f aca="false">IF(J476="","",ROUND(J476*N(E476),2))</f>
        <v/>
      </c>
      <c r="M476" s="18" t="str">
        <f aca="false">IF(N476="","",IF(I476="","Prix inconnu",IF(K476&gt;'Mode d''emploi'!$B$24,"À réclamer",IF(K476&lt;-'Mode d''emploi'!$B$24,"Moins cher","OK"))))</f>
        <v/>
      </c>
      <c r="N476" s="16" t="str">
        <f aca="false">IF(D476="","",TRIM(C476)&amp;"|"&amp;TRIM(D476))</f>
        <v/>
      </c>
    </row>
    <row r="477" customFormat="false" ht="15" hidden="false" customHeight="false" outlineLevel="0" collapsed="false">
      <c r="A477" s="15"/>
      <c r="B477" s="12"/>
      <c r="C477" s="12"/>
      <c r="D477" s="12"/>
      <c r="E477" s="12"/>
      <c r="F477" s="13"/>
      <c r="G477" s="12"/>
      <c r="H477" s="16" t="str">
        <f aca="false">IF(N477="","",IFERROR(INDEX('Prix négociés'!$C$5:$C$204,MATCH(N477,'Prix négociés'!$J$5:$J$204,0)),"Référence inconnue"))</f>
        <v/>
      </c>
      <c r="I477" s="14" t="str">
        <f aca="false">IF(N477="","",IFERROR(INDEX('Prix négociés'!$G$5:$G$204,MATCH(N477,'Prix négociés'!$J$5:$J$204,0)),""))</f>
        <v/>
      </c>
      <c r="J477" s="14" t="str">
        <f aca="false">IF(OR(I477="",F477=""),"",F477-I477)</f>
        <v/>
      </c>
      <c r="K477" s="17" t="str">
        <f aca="false">IF(OR(J477="",N(I477)=0),"",J477/I477)</f>
        <v/>
      </c>
      <c r="L477" s="14" t="str">
        <f aca="false">IF(J477="","",ROUND(J477*N(E477),2))</f>
        <v/>
      </c>
      <c r="M477" s="18" t="str">
        <f aca="false">IF(N477="","",IF(I477="","Prix inconnu",IF(K477&gt;'Mode d''emploi'!$B$24,"À réclamer",IF(K477&lt;-'Mode d''emploi'!$B$24,"Moins cher","OK"))))</f>
        <v/>
      </c>
      <c r="N477" s="16" t="str">
        <f aca="false">IF(D477="","",TRIM(C477)&amp;"|"&amp;TRIM(D477))</f>
        <v/>
      </c>
    </row>
    <row r="478" customFormat="false" ht="15" hidden="false" customHeight="false" outlineLevel="0" collapsed="false">
      <c r="A478" s="15"/>
      <c r="B478" s="12"/>
      <c r="C478" s="12"/>
      <c r="D478" s="12"/>
      <c r="E478" s="12"/>
      <c r="F478" s="13"/>
      <c r="G478" s="12"/>
      <c r="H478" s="16" t="str">
        <f aca="false">IF(N478="","",IFERROR(INDEX('Prix négociés'!$C$5:$C$204,MATCH(N478,'Prix négociés'!$J$5:$J$204,0)),"Référence inconnue"))</f>
        <v/>
      </c>
      <c r="I478" s="14" t="str">
        <f aca="false">IF(N478="","",IFERROR(INDEX('Prix négociés'!$G$5:$G$204,MATCH(N478,'Prix négociés'!$J$5:$J$204,0)),""))</f>
        <v/>
      </c>
      <c r="J478" s="14" t="str">
        <f aca="false">IF(OR(I478="",F478=""),"",F478-I478)</f>
        <v/>
      </c>
      <c r="K478" s="17" t="str">
        <f aca="false">IF(OR(J478="",N(I478)=0),"",J478/I478)</f>
        <v/>
      </c>
      <c r="L478" s="14" t="str">
        <f aca="false">IF(J478="","",ROUND(J478*N(E478),2))</f>
        <v/>
      </c>
      <c r="M478" s="18" t="str">
        <f aca="false">IF(N478="","",IF(I478="","Prix inconnu",IF(K478&gt;'Mode d''emploi'!$B$24,"À réclamer",IF(K478&lt;-'Mode d''emploi'!$B$24,"Moins cher","OK"))))</f>
        <v/>
      </c>
      <c r="N478" s="16" t="str">
        <f aca="false">IF(D478="","",TRIM(C478)&amp;"|"&amp;TRIM(D478))</f>
        <v/>
      </c>
    </row>
    <row r="479" customFormat="false" ht="15" hidden="false" customHeight="false" outlineLevel="0" collapsed="false">
      <c r="A479" s="15"/>
      <c r="B479" s="12"/>
      <c r="C479" s="12"/>
      <c r="D479" s="12"/>
      <c r="E479" s="12"/>
      <c r="F479" s="13"/>
      <c r="G479" s="12"/>
      <c r="H479" s="16" t="str">
        <f aca="false">IF(N479="","",IFERROR(INDEX('Prix négociés'!$C$5:$C$204,MATCH(N479,'Prix négociés'!$J$5:$J$204,0)),"Référence inconnue"))</f>
        <v/>
      </c>
      <c r="I479" s="14" t="str">
        <f aca="false">IF(N479="","",IFERROR(INDEX('Prix négociés'!$G$5:$G$204,MATCH(N479,'Prix négociés'!$J$5:$J$204,0)),""))</f>
        <v/>
      </c>
      <c r="J479" s="14" t="str">
        <f aca="false">IF(OR(I479="",F479=""),"",F479-I479)</f>
        <v/>
      </c>
      <c r="K479" s="17" t="str">
        <f aca="false">IF(OR(J479="",N(I479)=0),"",J479/I479)</f>
        <v/>
      </c>
      <c r="L479" s="14" t="str">
        <f aca="false">IF(J479="","",ROUND(J479*N(E479),2))</f>
        <v/>
      </c>
      <c r="M479" s="18" t="str">
        <f aca="false">IF(N479="","",IF(I479="","Prix inconnu",IF(K479&gt;'Mode d''emploi'!$B$24,"À réclamer",IF(K479&lt;-'Mode d''emploi'!$B$24,"Moins cher","OK"))))</f>
        <v/>
      </c>
      <c r="N479" s="16" t="str">
        <f aca="false">IF(D479="","",TRIM(C479)&amp;"|"&amp;TRIM(D479))</f>
        <v/>
      </c>
    </row>
    <row r="480" customFormat="false" ht="15" hidden="false" customHeight="false" outlineLevel="0" collapsed="false">
      <c r="A480" s="15"/>
      <c r="B480" s="12"/>
      <c r="C480" s="12"/>
      <c r="D480" s="12"/>
      <c r="E480" s="12"/>
      <c r="F480" s="13"/>
      <c r="G480" s="12"/>
      <c r="H480" s="16" t="str">
        <f aca="false">IF(N480="","",IFERROR(INDEX('Prix négociés'!$C$5:$C$204,MATCH(N480,'Prix négociés'!$J$5:$J$204,0)),"Référence inconnue"))</f>
        <v/>
      </c>
      <c r="I480" s="14" t="str">
        <f aca="false">IF(N480="","",IFERROR(INDEX('Prix négociés'!$G$5:$G$204,MATCH(N480,'Prix négociés'!$J$5:$J$204,0)),""))</f>
        <v/>
      </c>
      <c r="J480" s="14" t="str">
        <f aca="false">IF(OR(I480="",F480=""),"",F480-I480)</f>
        <v/>
      </c>
      <c r="K480" s="17" t="str">
        <f aca="false">IF(OR(J480="",N(I480)=0),"",J480/I480)</f>
        <v/>
      </c>
      <c r="L480" s="14" t="str">
        <f aca="false">IF(J480="","",ROUND(J480*N(E480),2))</f>
        <v/>
      </c>
      <c r="M480" s="18" t="str">
        <f aca="false">IF(N480="","",IF(I480="","Prix inconnu",IF(K480&gt;'Mode d''emploi'!$B$24,"À réclamer",IF(K480&lt;-'Mode d''emploi'!$B$24,"Moins cher","OK"))))</f>
        <v/>
      </c>
      <c r="N480" s="16" t="str">
        <f aca="false">IF(D480="","",TRIM(C480)&amp;"|"&amp;TRIM(D480))</f>
        <v/>
      </c>
    </row>
    <row r="481" customFormat="false" ht="15" hidden="false" customHeight="false" outlineLevel="0" collapsed="false">
      <c r="A481" s="15"/>
      <c r="B481" s="12"/>
      <c r="C481" s="12"/>
      <c r="D481" s="12"/>
      <c r="E481" s="12"/>
      <c r="F481" s="13"/>
      <c r="G481" s="12"/>
      <c r="H481" s="16" t="str">
        <f aca="false">IF(N481="","",IFERROR(INDEX('Prix négociés'!$C$5:$C$204,MATCH(N481,'Prix négociés'!$J$5:$J$204,0)),"Référence inconnue"))</f>
        <v/>
      </c>
      <c r="I481" s="14" t="str">
        <f aca="false">IF(N481="","",IFERROR(INDEX('Prix négociés'!$G$5:$G$204,MATCH(N481,'Prix négociés'!$J$5:$J$204,0)),""))</f>
        <v/>
      </c>
      <c r="J481" s="14" t="str">
        <f aca="false">IF(OR(I481="",F481=""),"",F481-I481)</f>
        <v/>
      </c>
      <c r="K481" s="17" t="str">
        <f aca="false">IF(OR(J481="",N(I481)=0),"",J481/I481)</f>
        <v/>
      </c>
      <c r="L481" s="14" t="str">
        <f aca="false">IF(J481="","",ROUND(J481*N(E481),2))</f>
        <v/>
      </c>
      <c r="M481" s="18" t="str">
        <f aca="false">IF(N481="","",IF(I481="","Prix inconnu",IF(K481&gt;'Mode d''emploi'!$B$24,"À réclamer",IF(K481&lt;-'Mode d''emploi'!$B$24,"Moins cher","OK"))))</f>
        <v/>
      </c>
      <c r="N481" s="16" t="str">
        <f aca="false">IF(D481="","",TRIM(C481)&amp;"|"&amp;TRIM(D481))</f>
        <v/>
      </c>
    </row>
    <row r="482" customFormat="false" ht="15" hidden="false" customHeight="false" outlineLevel="0" collapsed="false">
      <c r="A482" s="15"/>
      <c r="B482" s="12"/>
      <c r="C482" s="12"/>
      <c r="D482" s="12"/>
      <c r="E482" s="12"/>
      <c r="F482" s="13"/>
      <c r="G482" s="12"/>
      <c r="H482" s="16" t="str">
        <f aca="false">IF(N482="","",IFERROR(INDEX('Prix négociés'!$C$5:$C$204,MATCH(N482,'Prix négociés'!$J$5:$J$204,0)),"Référence inconnue"))</f>
        <v/>
      </c>
      <c r="I482" s="14" t="str">
        <f aca="false">IF(N482="","",IFERROR(INDEX('Prix négociés'!$G$5:$G$204,MATCH(N482,'Prix négociés'!$J$5:$J$204,0)),""))</f>
        <v/>
      </c>
      <c r="J482" s="14" t="str">
        <f aca="false">IF(OR(I482="",F482=""),"",F482-I482)</f>
        <v/>
      </c>
      <c r="K482" s="17" t="str">
        <f aca="false">IF(OR(J482="",N(I482)=0),"",J482/I482)</f>
        <v/>
      </c>
      <c r="L482" s="14" t="str">
        <f aca="false">IF(J482="","",ROUND(J482*N(E482),2))</f>
        <v/>
      </c>
      <c r="M482" s="18" t="str">
        <f aca="false">IF(N482="","",IF(I482="","Prix inconnu",IF(K482&gt;'Mode d''emploi'!$B$24,"À réclamer",IF(K482&lt;-'Mode d''emploi'!$B$24,"Moins cher","OK"))))</f>
        <v/>
      </c>
      <c r="N482" s="16" t="str">
        <f aca="false">IF(D482="","",TRIM(C482)&amp;"|"&amp;TRIM(D482))</f>
        <v/>
      </c>
    </row>
    <row r="483" customFormat="false" ht="15" hidden="false" customHeight="false" outlineLevel="0" collapsed="false">
      <c r="A483" s="15"/>
      <c r="B483" s="12"/>
      <c r="C483" s="12"/>
      <c r="D483" s="12"/>
      <c r="E483" s="12"/>
      <c r="F483" s="13"/>
      <c r="G483" s="12"/>
      <c r="H483" s="16" t="str">
        <f aca="false">IF(N483="","",IFERROR(INDEX('Prix négociés'!$C$5:$C$204,MATCH(N483,'Prix négociés'!$J$5:$J$204,0)),"Référence inconnue"))</f>
        <v/>
      </c>
      <c r="I483" s="14" t="str">
        <f aca="false">IF(N483="","",IFERROR(INDEX('Prix négociés'!$G$5:$G$204,MATCH(N483,'Prix négociés'!$J$5:$J$204,0)),""))</f>
        <v/>
      </c>
      <c r="J483" s="14" t="str">
        <f aca="false">IF(OR(I483="",F483=""),"",F483-I483)</f>
        <v/>
      </c>
      <c r="K483" s="17" t="str">
        <f aca="false">IF(OR(J483="",N(I483)=0),"",J483/I483)</f>
        <v/>
      </c>
      <c r="L483" s="14" t="str">
        <f aca="false">IF(J483="","",ROUND(J483*N(E483),2))</f>
        <v/>
      </c>
      <c r="M483" s="18" t="str">
        <f aca="false">IF(N483="","",IF(I483="","Prix inconnu",IF(K483&gt;'Mode d''emploi'!$B$24,"À réclamer",IF(K483&lt;-'Mode d''emploi'!$B$24,"Moins cher","OK"))))</f>
        <v/>
      </c>
      <c r="N483" s="16" t="str">
        <f aca="false">IF(D483="","",TRIM(C483)&amp;"|"&amp;TRIM(D483))</f>
        <v/>
      </c>
    </row>
    <row r="484" customFormat="false" ht="15" hidden="false" customHeight="false" outlineLevel="0" collapsed="false">
      <c r="A484" s="15"/>
      <c r="B484" s="12"/>
      <c r="C484" s="12"/>
      <c r="D484" s="12"/>
      <c r="E484" s="12"/>
      <c r="F484" s="13"/>
      <c r="G484" s="12"/>
      <c r="H484" s="16" t="str">
        <f aca="false">IF(N484="","",IFERROR(INDEX('Prix négociés'!$C$5:$C$204,MATCH(N484,'Prix négociés'!$J$5:$J$204,0)),"Référence inconnue"))</f>
        <v/>
      </c>
      <c r="I484" s="14" t="str">
        <f aca="false">IF(N484="","",IFERROR(INDEX('Prix négociés'!$G$5:$G$204,MATCH(N484,'Prix négociés'!$J$5:$J$204,0)),""))</f>
        <v/>
      </c>
      <c r="J484" s="14" t="str">
        <f aca="false">IF(OR(I484="",F484=""),"",F484-I484)</f>
        <v/>
      </c>
      <c r="K484" s="17" t="str">
        <f aca="false">IF(OR(J484="",N(I484)=0),"",J484/I484)</f>
        <v/>
      </c>
      <c r="L484" s="14" t="str">
        <f aca="false">IF(J484="","",ROUND(J484*N(E484),2))</f>
        <v/>
      </c>
      <c r="M484" s="18" t="str">
        <f aca="false">IF(N484="","",IF(I484="","Prix inconnu",IF(K484&gt;'Mode d''emploi'!$B$24,"À réclamer",IF(K484&lt;-'Mode d''emploi'!$B$24,"Moins cher","OK"))))</f>
        <v/>
      </c>
      <c r="N484" s="16" t="str">
        <f aca="false">IF(D484="","",TRIM(C484)&amp;"|"&amp;TRIM(D484))</f>
        <v/>
      </c>
    </row>
    <row r="485" customFormat="false" ht="15" hidden="false" customHeight="false" outlineLevel="0" collapsed="false">
      <c r="A485" s="15"/>
      <c r="B485" s="12"/>
      <c r="C485" s="12"/>
      <c r="D485" s="12"/>
      <c r="E485" s="12"/>
      <c r="F485" s="13"/>
      <c r="G485" s="12"/>
      <c r="H485" s="16" t="str">
        <f aca="false">IF(N485="","",IFERROR(INDEX('Prix négociés'!$C$5:$C$204,MATCH(N485,'Prix négociés'!$J$5:$J$204,0)),"Référence inconnue"))</f>
        <v/>
      </c>
      <c r="I485" s="14" t="str">
        <f aca="false">IF(N485="","",IFERROR(INDEX('Prix négociés'!$G$5:$G$204,MATCH(N485,'Prix négociés'!$J$5:$J$204,0)),""))</f>
        <v/>
      </c>
      <c r="J485" s="14" t="str">
        <f aca="false">IF(OR(I485="",F485=""),"",F485-I485)</f>
        <v/>
      </c>
      <c r="K485" s="17" t="str">
        <f aca="false">IF(OR(J485="",N(I485)=0),"",J485/I485)</f>
        <v/>
      </c>
      <c r="L485" s="14" t="str">
        <f aca="false">IF(J485="","",ROUND(J485*N(E485),2))</f>
        <v/>
      </c>
      <c r="M485" s="18" t="str">
        <f aca="false">IF(N485="","",IF(I485="","Prix inconnu",IF(K485&gt;'Mode d''emploi'!$B$24,"À réclamer",IF(K485&lt;-'Mode d''emploi'!$B$24,"Moins cher","OK"))))</f>
        <v/>
      </c>
      <c r="N485" s="16" t="str">
        <f aca="false">IF(D485="","",TRIM(C485)&amp;"|"&amp;TRIM(D485))</f>
        <v/>
      </c>
    </row>
    <row r="486" customFormat="false" ht="15" hidden="false" customHeight="false" outlineLevel="0" collapsed="false">
      <c r="A486" s="15"/>
      <c r="B486" s="12"/>
      <c r="C486" s="12"/>
      <c r="D486" s="12"/>
      <c r="E486" s="12"/>
      <c r="F486" s="13"/>
      <c r="G486" s="12"/>
      <c r="H486" s="16" t="str">
        <f aca="false">IF(N486="","",IFERROR(INDEX('Prix négociés'!$C$5:$C$204,MATCH(N486,'Prix négociés'!$J$5:$J$204,0)),"Référence inconnue"))</f>
        <v/>
      </c>
      <c r="I486" s="14" t="str">
        <f aca="false">IF(N486="","",IFERROR(INDEX('Prix négociés'!$G$5:$G$204,MATCH(N486,'Prix négociés'!$J$5:$J$204,0)),""))</f>
        <v/>
      </c>
      <c r="J486" s="14" t="str">
        <f aca="false">IF(OR(I486="",F486=""),"",F486-I486)</f>
        <v/>
      </c>
      <c r="K486" s="17" t="str">
        <f aca="false">IF(OR(J486="",N(I486)=0),"",J486/I486)</f>
        <v/>
      </c>
      <c r="L486" s="14" t="str">
        <f aca="false">IF(J486="","",ROUND(J486*N(E486),2))</f>
        <v/>
      </c>
      <c r="M486" s="18" t="str">
        <f aca="false">IF(N486="","",IF(I486="","Prix inconnu",IF(K486&gt;'Mode d''emploi'!$B$24,"À réclamer",IF(K486&lt;-'Mode d''emploi'!$B$24,"Moins cher","OK"))))</f>
        <v/>
      </c>
      <c r="N486" s="16" t="str">
        <f aca="false">IF(D486="","",TRIM(C486)&amp;"|"&amp;TRIM(D486))</f>
        <v/>
      </c>
    </row>
    <row r="487" customFormat="false" ht="15" hidden="false" customHeight="false" outlineLevel="0" collapsed="false">
      <c r="A487" s="15"/>
      <c r="B487" s="12"/>
      <c r="C487" s="12"/>
      <c r="D487" s="12"/>
      <c r="E487" s="12"/>
      <c r="F487" s="13"/>
      <c r="G487" s="12"/>
      <c r="H487" s="16" t="str">
        <f aca="false">IF(N487="","",IFERROR(INDEX('Prix négociés'!$C$5:$C$204,MATCH(N487,'Prix négociés'!$J$5:$J$204,0)),"Référence inconnue"))</f>
        <v/>
      </c>
      <c r="I487" s="14" t="str">
        <f aca="false">IF(N487="","",IFERROR(INDEX('Prix négociés'!$G$5:$G$204,MATCH(N487,'Prix négociés'!$J$5:$J$204,0)),""))</f>
        <v/>
      </c>
      <c r="J487" s="14" t="str">
        <f aca="false">IF(OR(I487="",F487=""),"",F487-I487)</f>
        <v/>
      </c>
      <c r="K487" s="17" t="str">
        <f aca="false">IF(OR(J487="",N(I487)=0),"",J487/I487)</f>
        <v/>
      </c>
      <c r="L487" s="14" t="str">
        <f aca="false">IF(J487="","",ROUND(J487*N(E487),2))</f>
        <v/>
      </c>
      <c r="M487" s="18" t="str">
        <f aca="false">IF(N487="","",IF(I487="","Prix inconnu",IF(K487&gt;'Mode d''emploi'!$B$24,"À réclamer",IF(K487&lt;-'Mode d''emploi'!$B$24,"Moins cher","OK"))))</f>
        <v/>
      </c>
      <c r="N487" s="16" t="str">
        <f aca="false">IF(D487="","",TRIM(C487)&amp;"|"&amp;TRIM(D487))</f>
        <v/>
      </c>
    </row>
    <row r="488" customFormat="false" ht="15" hidden="false" customHeight="false" outlineLevel="0" collapsed="false">
      <c r="A488" s="15"/>
      <c r="B488" s="12"/>
      <c r="C488" s="12"/>
      <c r="D488" s="12"/>
      <c r="E488" s="12"/>
      <c r="F488" s="13"/>
      <c r="G488" s="12"/>
      <c r="H488" s="16" t="str">
        <f aca="false">IF(N488="","",IFERROR(INDEX('Prix négociés'!$C$5:$C$204,MATCH(N488,'Prix négociés'!$J$5:$J$204,0)),"Référence inconnue"))</f>
        <v/>
      </c>
      <c r="I488" s="14" t="str">
        <f aca="false">IF(N488="","",IFERROR(INDEX('Prix négociés'!$G$5:$G$204,MATCH(N488,'Prix négociés'!$J$5:$J$204,0)),""))</f>
        <v/>
      </c>
      <c r="J488" s="14" t="str">
        <f aca="false">IF(OR(I488="",F488=""),"",F488-I488)</f>
        <v/>
      </c>
      <c r="K488" s="17" t="str">
        <f aca="false">IF(OR(J488="",N(I488)=0),"",J488/I488)</f>
        <v/>
      </c>
      <c r="L488" s="14" t="str">
        <f aca="false">IF(J488="","",ROUND(J488*N(E488),2))</f>
        <v/>
      </c>
      <c r="M488" s="18" t="str">
        <f aca="false">IF(N488="","",IF(I488="","Prix inconnu",IF(K488&gt;'Mode d''emploi'!$B$24,"À réclamer",IF(K488&lt;-'Mode d''emploi'!$B$24,"Moins cher","OK"))))</f>
        <v/>
      </c>
      <c r="N488" s="16" t="str">
        <f aca="false">IF(D488="","",TRIM(C488)&amp;"|"&amp;TRIM(D488))</f>
        <v/>
      </c>
    </row>
    <row r="489" customFormat="false" ht="15" hidden="false" customHeight="false" outlineLevel="0" collapsed="false">
      <c r="A489" s="15"/>
      <c r="B489" s="12"/>
      <c r="C489" s="12"/>
      <c r="D489" s="12"/>
      <c r="E489" s="12"/>
      <c r="F489" s="13"/>
      <c r="G489" s="12"/>
      <c r="H489" s="16" t="str">
        <f aca="false">IF(N489="","",IFERROR(INDEX('Prix négociés'!$C$5:$C$204,MATCH(N489,'Prix négociés'!$J$5:$J$204,0)),"Référence inconnue"))</f>
        <v/>
      </c>
      <c r="I489" s="14" t="str">
        <f aca="false">IF(N489="","",IFERROR(INDEX('Prix négociés'!$G$5:$G$204,MATCH(N489,'Prix négociés'!$J$5:$J$204,0)),""))</f>
        <v/>
      </c>
      <c r="J489" s="14" t="str">
        <f aca="false">IF(OR(I489="",F489=""),"",F489-I489)</f>
        <v/>
      </c>
      <c r="K489" s="17" t="str">
        <f aca="false">IF(OR(J489="",N(I489)=0),"",J489/I489)</f>
        <v/>
      </c>
      <c r="L489" s="14" t="str">
        <f aca="false">IF(J489="","",ROUND(J489*N(E489),2))</f>
        <v/>
      </c>
      <c r="M489" s="18" t="str">
        <f aca="false">IF(N489="","",IF(I489="","Prix inconnu",IF(K489&gt;'Mode d''emploi'!$B$24,"À réclamer",IF(K489&lt;-'Mode d''emploi'!$B$24,"Moins cher","OK"))))</f>
        <v/>
      </c>
      <c r="N489" s="16" t="str">
        <f aca="false">IF(D489="","",TRIM(C489)&amp;"|"&amp;TRIM(D489))</f>
        <v/>
      </c>
    </row>
    <row r="490" customFormat="false" ht="15" hidden="false" customHeight="false" outlineLevel="0" collapsed="false">
      <c r="A490" s="15"/>
      <c r="B490" s="12"/>
      <c r="C490" s="12"/>
      <c r="D490" s="12"/>
      <c r="E490" s="12"/>
      <c r="F490" s="13"/>
      <c r="G490" s="12"/>
      <c r="H490" s="16" t="str">
        <f aca="false">IF(N490="","",IFERROR(INDEX('Prix négociés'!$C$5:$C$204,MATCH(N490,'Prix négociés'!$J$5:$J$204,0)),"Référence inconnue"))</f>
        <v/>
      </c>
      <c r="I490" s="14" t="str">
        <f aca="false">IF(N490="","",IFERROR(INDEX('Prix négociés'!$G$5:$G$204,MATCH(N490,'Prix négociés'!$J$5:$J$204,0)),""))</f>
        <v/>
      </c>
      <c r="J490" s="14" t="str">
        <f aca="false">IF(OR(I490="",F490=""),"",F490-I490)</f>
        <v/>
      </c>
      <c r="K490" s="17" t="str">
        <f aca="false">IF(OR(J490="",N(I490)=0),"",J490/I490)</f>
        <v/>
      </c>
      <c r="L490" s="14" t="str">
        <f aca="false">IF(J490="","",ROUND(J490*N(E490),2))</f>
        <v/>
      </c>
      <c r="M490" s="18" t="str">
        <f aca="false">IF(N490="","",IF(I490="","Prix inconnu",IF(K490&gt;'Mode d''emploi'!$B$24,"À réclamer",IF(K490&lt;-'Mode d''emploi'!$B$24,"Moins cher","OK"))))</f>
        <v/>
      </c>
      <c r="N490" s="16" t="str">
        <f aca="false">IF(D490="","",TRIM(C490)&amp;"|"&amp;TRIM(D490))</f>
        <v/>
      </c>
    </row>
    <row r="491" customFormat="false" ht="15" hidden="false" customHeight="false" outlineLevel="0" collapsed="false">
      <c r="A491" s="15"/>
      <c r="B491" s="12"/>
      <c r="C491" s="12"/>
      <c r="D491" s="12"/>
      <c r="E491" s="12"/>
      <c r="F491" s="13"/>
      <c r="G491" s="12"/>
      <c r="H491" s="16" t="str">
        <f aca="false">IF(N491="","",IFERROR(INDEX('Prix négociés'!$C$5:$C$204,MATCH(N491,'Prix négociés'!$J$5:$J$204,0)),"Référence inconnue"))</f>
        <v/>
      </c>
      <c r="I491" s="14" t="str">
        <f aca="false">IF(N491="","",IFERROR(INDEX('Prix négociés'!$G$5:$G$204,MATCH(N491,'Prix négociés'!$J$5:$J$204,0)),""))</f>
        <v/>
      </c>
      <c r="J491" s="14" t="str">
        <f aca="false">IF(OR(I491="",F491=""),"",F491-I491)</f>
        <v/>
      </c>
      <c r="K491" s="17" t="str">
        <f aca="false">IF(OR(J491="",N(I491)=0),"",J491/I491)</f>
        <v/>
      </c>
      <c r="L491" s="14" t="str">
        <f aca="false">IF(J491="","",ROUND(J491*N(E491),2))</f>
        <v/>
      </c>
      <c r="M491" s="18" t="str">
        <f aca="false">IF(N491="","",IF(I491="","Prix inconnu",IF(K491&gt;'Mode d''emploi'!$B$24,"À réclamer",IF(K491&lt;-'Mode d''emploi'!$B$24,"Moins cher","OK"))))</f>
        <v/>
      </c>
      <c r="N491" s="16" t="str">
        <f aca="false">IF(D491="","",TRIM(C491)&amp;"|"&amp;TRIM(D491))</f>
        <v/>
      </c>
    </row>
    <row r="492" customFormat="false" ht="15" hidden="false" customHeight="false" outlineLevel="0" collapsed="false">
      <c r="A492" s="15"/>
      <c r="B492" s="12"/>
      <c r="C492" s="12"/>
      <c r="D492" s="12"/>
      <c r="E492" s="12"/>
      <c r="F492" s="13"/>
      <c r="G492" s="12"/>
      <c r="H492" s="16" t="str">
        <f aca="false">IF(N492="","",IFERROR(INDEX('Prix négociés'!$C$5:$C$204,MATCH(N492,'Prix négociés'!$J$5:$J$204,0)),"Référence inconnue"))</f>
        <v/>
      </c>
      <c r="I492" s="14" t="str">
        <f aca="false">IF(N492="","",IFERROR(INDEX('Prix négociés'!$G$5:$G$204,MATCH(N492,'Prix négociés'!$J$5:$J$204,0)),""))</f>
        <v/>
      </c>
      <c r="J492" s="14" t="str">
        <f aca="false">IF(OR(I492="",F492=""),"",F492-I492)</f>
        <v/>
      </c>
      <c r="K492" s="17" t="str">
        <f aca="false">IF(OR(J492="",N(I492)=0),"",J492/I492)</f>
        <v/>
      </c>
      <c r="L492" s="14" t="str">
        <f aca="false">IF(J492="","",ROUND(J492*N(E492),2))</f>
        <v/>
      </c>
      <c r="M492" s="18" t="str">
        <f aca="false">IF(N492="","",IF(I492="","Prix inconnu",IF(K492&gt;'Mode d''emploi'!$B$24,"À réclamer",IF(K492&lt;-'Mode d''emploi'!$B$24,"Moins cher","OK"))))</f>
        <v/>
      </c>
      <c r="N492" s="16" t="str">
        <f aca="false">IF(D492="","",TRIM(C492)&amp;"|"&amp;TRIM(D492))</f>
        <v/>
      </c>
    </row>
    <row r="493" customFormat="false" ht="15" hidden="false" customHeight="false" outlineLevel="0" collapsed="false">
      <c r="A493" s="15"/>
      <c r="B493" s="12"/>
      <c r="C493" s="12"/>
      <c r="D493" s="12"/>
      <c r="E493" s="12"/>
      <c r="F493" s="13"/>
      <c r="G493" s="12"/>
      <c r="H493" s="16" t="str">
        <f aca="false">IF(N493="","",IFERROR(INDEX('Prix négociés'!$C$5:$C$204,MATCH(N493,'Prix négociés'!$J$5:$J$204,0)),"Référence inconnue"))</f>
        <v/>
      </c>
      <c r="I493" s="14" t="str">
        <f aca="false">IF(N493="","",IFERROR(INDEX('Prix négociés'!$G$5:$G$204,MATCH(N493,'Prix négociés'!$J$5:$J$204,0)),""))</f>
        <v/>
      </c>
      <c r="J493" s="14" t="str">
        <f aca="false">IF(OR(I493="",F493=""),"",F493-I493)</f>
        <v/>
      </c>
      <c r="K493" s="17" t="str">
        <f aca="false">IF(OR(J493="",N(I493)=0),"",J493/I493)</f>
        <v/>
      </c>
      <c r="L493" s="14" t="str">
        <f aca="false">IF(J493="","",ROUND(J493*N(E493),2))</f>
        <v/>
      </c>
      <c r="M493" s="18" t="str">
        <f aca="false">IF(N493="","",IF(I493="","Prix inconnu",IF(K493&gt;'Mode d''emploi'!$B$24,"À réclamer",IF(K493&lt;-'Mode d''emploi'!$B$24,"Moins cher","OK"))))</f>
        <v/>
      </c>
      <c r="N493" s="16" t="str">
        <f aca="false">IF(D493="","",TRIM(C493)&amp;"|"&amp;TRIM(D493))</f>
        <v/>
      </c>
    </row>
    <row r="494" customFormat="false" ht="15" hidden="false" customHeight="false" outlineLevel="0" collapsed="false">
      <c r="A494" s="15"/>
      <c r="B494" s="12"/>
      <c r="C494" s="12"/>
      <c r="D494" s="12"/>
      <c r="E494" s="12"/>
      <c r="F494" s="13"/>
      <c r="G494" s="12"/>
      <c r="H494" s="16" t="str">
        <f aca="false">IF(N494="","",IFERROR(INDEX('Prix négociés'!$C$5:$C$204,MATCH(N494,'Prix négociés'!$J$5:$J$204,0)),"Référence inconnue"))</f>
        <v/>
      </c>
      <c r="I494" s="14" t="str">
        <f aca="false">IF(N494="","",IFERROR(INDEX('Prix négociés'!$G$5:$G$204,MATCH(N494,'Prix négociés'!$J$5:$J$204,0)),""))</f>
        <v/>
      </c>
      <c r="J494" s="14" t="str">
        <f aca="false">IF(OR(I494="",F494=""),"",F494-I494)</f>
        <v/>
      </c>
      <c r="K494" s="17" t="str">
        <f aca="false">IF(OR(J494="",N(I494)=0),"",J494/I494)</f>
        <v/>
      </c>
      <c r="L494" s="14" t="str">
        <f aca="false">IF(J494="","",ROUND(J494*N(E494),2))</f>
        <v/>
      </c>
      <c r="M494" s="18" t="str">
        <f aca="false">IF(N494="","",IF(I494="","Prix inconnu",IF(K494&gt;'Mode d''emploi'!$B$24,"À réclamer",IF(K494&lt;-'Mode d''emploi'!$B$24,"Moins cher","OK"))))</f>
        <v/>
      </c>
      <c r="N494" s="16" t="str">
        <f aca="false">IF(D494="","",TRIM(C494)&amp;"|"&amp;TRIM(D494))</f>
        <v/>
      </c>
    </row>
    <row r="495" customFormat="false" ht="15" hidden="false" customHeight="false" outlineLevel="0" collapsed="false">
      <c r="A495" s="15"/>
      <c r="B495" s="12"/>
      <c r="C495" s="12"/>
      <c r="D495" s="12"/>
      <c r="E495" s="12"/>
      <c r="F495" s="13"/>
      <c r="G495" s="12"/>
      <c r="H495" s="16" t="str">
        <f aca="false">IF(N495="","",IFERROR(INDEX('Prix négociés'!$C$5:$C$204,MATCH(N495,'Prix négociés'!$J$5:$J$204,0)),"Référence inconnue"))</f>
        <v/>
      </c>
      <c r="I495" s="14" t="str">
        <f aca="false">IF(N495="","",IFERROR(INDEX('Prix négociés'!$G$5:$G$204,MATCH(N495,'Prix négociés'!$J$5:$J$204,0)),""))</f>
        <v/>
      </c>
      <c r="J495" s="14" t="str">
        <f aca="false">IF(OR(I495="",F495=""),"",F495-I495)</f>
        <v/>
      </c>
      <c r="K495" s="17" t="str">
        <f aca="false">IF(OR(J495="",N(I495)=0),"",J495/I495)</f>
        <v/>
      </c>
      <c r="L495" s="14" t="str">
        <f aca="false">IF(J495="","",ROUND(J495*N(E495),2))</f>
        <v/>
      </c>
      <c r="M495" s="18" t="str">
        <f aca="false">IF(N495="","",IF(I495="","Prix inconnu",IF(K495&gt;'Mode d''emploi'!$B$24,"À réclamer",IF(K495&lt;-'Mode d''emploi'!$B$24,"Moins cher","OK"))))</f>
        <v/>
      </c>
      <c r="N495" s="16" t="str">
        <f aca="false">IF(D495="","",TRIM(C495)&amp;"|"&amp;TRIM(D495))</f>
        <v/>
      </c>
    </row>
    <row r="496" customFormat="false" ht="15" hidden="false" customHeight="false" outlineLevel="0" collapsed="false">
      <c r="A496" s="15"/>
      <c r="B496" s="12"/>
      <c r="C496" s="12"/>
      <c r="D496" s="12"/>
      <c r="E496" s="12"/>
      <c r="F496" s="13"/>
      <c r="G496" s="12"/>
      <c r="H496" s="16" t="str">
        <f aca="false">IF(N496="","",IFERROR(INDEX('Prix négociés'!$C$5:$C$204,MATCH(N496,'Prix négociés'!$J$5:$J$204,0)),"Référence inconnue"))</f>
        <v/>
      </c>
      <c r="I496" s="14" t="str">
        <f aca="false">IF(N496="","",IFERROR(INDEX('Prix négociés'!$G$5:$G$204,MATCH(N496,'Prix négociés'!$J$5:$J$204,0)),""))</f>
        <v/>
      </c>
      <c r="J496" s="14" t="str">
        <f aca="false">IF(OR(I496="",F496=""),"",F496-I496)</f>
        <v/>
      </c>
      <c r="K496" s="17" t="str">
        <f aca="false">IF(OR(J496="",N(I496)=0),"",J496/I496)</f>
        <v/>
      </c>
      <c r="L496" s="14" t="str">
        <f aca="false">IF(J496="","",ROUND(J496*N(E496),2))</f>
        <v/>
      </c>
      <c r="M496" s="18" t="str">
        <f aca="false">IF(N496="","",IF(I496="","Prix inconnu",IF(K496&gt;'Mode d''emploi'!$B$24,"À réclamer",IF(K496&lt;-'Mode d''emploi'!$B$24,"Moins cher","OK"))))</f>
        <v/>
      </c>
      <c r="N496" s="16" t="str">
        <f aca="false">IF(D496="","",TRIM(C496)&amp;"|"&amp;TRIM(D496))</f>
        <v/>
      </c>
    </row>
    <row r="497" customFormat="false" ht="15" hidden="false" customHeight="false" outlineLevel="0" collapsed="false">
      <c r="A497" s="15"/>
      <c r="B497" s="12"/>
      <c r="C497" s="12"/>
      <c r="D497" s="12"/>
      <c r="E497" s="12"/>
      <c r="F497" s="13"/>
      <c r="G497" s="12"/>
      <c r="H497" s="16" t="str">
        <f aca="false">IF(N497="","",IFERROR(INDEX('Prix négociés'!$C$5:$C$204,MATCH(N497,'Prix négociés'!$J$5:$J$204,0)),"Référence inconnue"))</f>
        <v/>
      </c>
      <c r="I497" s="14" t="str">
        <f aca="false">IF(N497="","",IFERROR(INDEX('Prix négociés'!$G$5:$G$204,MATCH(N497,'Prix négociés'!$J$5:$J$204,0)),""))</f>
        <v/>
      </c>
      <c r="J497" s="14" t="str">
        <f aca="false">IF(OR(I497="",F497=""),"",F497-I497)</f>
        <v/>
      </c>
      <c r="K497" s="17" t="str">
        <f aca="false">IF(OR(J497="",N(I497)=0),"",J497/I497)</f>
        <v/>
      </c>
      <c r="L497" s="14" t="str">
        <f aca="false">IF(J497="","",ROUND(J497*N(E497),2))</f>
        <v/>
      </c>
      <c r="M497" s="18" t="str">
        <f aca="false">IF(N497="","",IF(I497="","Prix inconnu",IF(K497&gt;'Mode d''emploi'!$B$24,"À réclamer",IF(K497&lt;-'Mode d''emploi'!$B$24,"Moins cher","OK"))))</f>
        <v/>
      </c>
      <c r="N497" s="16" t="str">
        <f aca="false">IF(D497="","",TRIM(C497)&amp;"|"&amp;TRIM(D497))</f>
        <v/>
      </c>
    </row>
    <row r="498" customFormat="false" ht="15" hidden="false" customHeight="false" outlineLevel="0" collapsed="false">
      <c r="A498" s="15"/>
      <c r="B498" s="12"/>
      <c r="C498" s="12"/>
      <c r="D498" s="12"/>
      <c r="E498" s="12"/>
      <c r="F498" s="13"/>
      <c r="G498" s="12"/>
      <c r="H498" s="16" t="str">
        <f aca="false">IF(N498="","",IFERROR(INDEX('Prix négociés'!$C$5:$C$204,MATCH(N498,'Prix négociés'!$J$5:$J$204,0)),"Référence inconnue"))</f>
        <v/>
      </c>
      <c r="I498" s="14" t="str">
        <f aca="false">IF(N498="","",IFERROR(INDEX('Prix négociés'!$G$5:$G$204,MATCH(N498,'Prix négociés'!$J$5:$J$204,0)),""))</f>
        <v/>
      </c>
      <c r="J498" s="14" t="str">
        <f aca="false">IF(OR(I498="",F498=""),"",F498-I498)</f>
        <v/>
      </c>
      <c r="K498" s="17" t="str">
        <f aca="false">IF(OR(J498="",N(I498)=0),"",J498/I498)</f>
        <v/>
      </c>
      <c r="L498" s="14" t="str">
        <f aca="false">IF(J498="","",ROUND(J498*N(E498),2))</f>
        <v/>
      </c>
      <c r="M498" s="18" t="str">
        <f aca="false">IF(N498="","",IF(I498="","Prix inconnu",IF(K498&gt;'Mode d''emploi'!$B$24,"À réclamer",IF(K498&lt;-'Mode d''emploi'!$B$24,"Moins cher","OK"))))</f>
        <v/>
      </c>
      <c r="N498" s="16" t="str">
        <f aca="false">IF(D498="","",TRIM(C498)&amp;"|"&amp;TRIM(D498))</f>
        <v/>
      </c>
    </row>
    <row r="499" customFormat="false" ht="15" hidden="false" customHeight="false" outlineLevel="0" collapsed="false">
      <c r="A499" s="15"/>
      <c r="B499" s="12"/>
      <c r="C499" s="12"/>
      <c r="D499" s="12"/>
      <c r="E499" s="12"/>
      <c r="F499" s="13"/>
      <c r="G499" s="12"/>
      <c r="H499" s="16" t="str">
        <f aca="false">IF(N499="","",IFERROR(INDEX('Prix négociés'!$C$5:$C$204,MATCH(N499,'Prix négociés'!$J$5:$J$204,0)),"Référence inconnue"))</f>
        <v/>
      </c>
      <c r="I499" s="14" t="str">
        <f aca="false">IF(N499="","",IFERROR(INDEX('Prix négociés'!$G$5:$G$204,MATCH(N499,'Prix négociés'!$J$5:$J$204,0)),""))</f>
        <v/>
      </c>
      <c r="J499" s="14" t="str">
        <f aca="false">IF(OR(I499="",F499=""),"",F499-I499)</f>
        <v/>
      </c>
      <c r="K499" s="17" t="str">
        <f aca="false">IF(OR(J499="",N(I499)=0),"",J499/I499)</f>
        <v/>
      </c>
      <c r="L499" s="14" t="str">
        <f aca="false">IF(J499="","",ROUND(J499*N(E499),2))</f>
        <v/>
      </c>
      <c r="M499" s="18" t="str">
        <f aca="false">IF(N499="","",IF(I499="","Prix inconnu",IF(K499&gt;'Mode d''emploi'!$B$24,"À réclamer",IF(K499&lt;-'Mode d''emploi'!$B$24,"Moins cher","OK"))))</f>
        <v/>
      </c>
      <c r="N499" s="16" t="str">
        <f aca="false">IF(D499="","",TRIM(C499)&amp;"|"&amp;TRIM(D499))</f>
        <v/>
      </c>
    </row>
    <row r="500" customFormat="false" ht="15" hidden="false" customHeight="false" outlineLevel="0" collapsed="false">
      <c r="A500" s="15"/>
      <c r="B500" s="12"/>
      <c r="C500" s="12"/>
      <c r="D500" s="12"/>
      <c r="E500" s="12"/>
      <c r="F500" s="13"/>
      <c r="G500" s="12"/>
      <c r="H500" s="16" t="str">
        <f aca="false">IF(N500="","",IFERROR(INDEX('Prix négociés'!$C$5:$C$204,MATCH(N500,'Prix négociés'!$J$5:$J$204,0)),"Référence inconnue"))</f>
        <v/>
      </c>
      <c r="I500" s="14" t="str">
        <f aca="false">IF(N500="","",IFERROR(INDEX('Prix négociés'!$G$5:$G$204,MATCH(N500,'Prix négociés'!$J$5:$J$204,0)),""))</f>
        <v/>
      </c>
      <c r="J500" s="14" t="str">
        <f aca="false">IF(OR(I500="",F500=""),"",F500-I500)</f>
        <v/>
      </c>
      <c r="K500" s="17" t="str">
        <f aca="false">IF(OR(J500="",N(I500)=0),"",J500/I500)</f>
        <v/>
      </c>
      <c r="L500" s="14" t="str">
        <f aca="false">IF(J500="","",ROUND(J500*N(E500),2))</f>
        <v/>
      </c>
      <c r="M500" s="18" t="str">
        <f aca="false">IF(N500="","",IF(I500="","Prix inconnu",IF(K500&gt;'Mode d''emploi'!$B$24,"À réclamer",IF(K500&lt;-'Mode d''emploi'!$B$24,"Moins cher","OK"))))</f>
        <v/>
      </c>
      <c r="N500" s="16" t="str">
        <f aca="false">IF(D500="","",TRIM(C500)&amp;"|"&amp;TRIM(D500))</f>
        <v/>
      </c>
    </row>
    <row r="501" customFormat="false" ht="15" hidden="false" customHeight="false" outlineLevel="0" collapsed="false">
      <c r="A501" s="15"/>
      <c r="B501" s="12"/>
      <c r="C501" s="12"/>
      <c r="D501" s="12"/>
      <c r="E501" s="12"/>
      <c r="F501" s="13"/>
      <c r="G501" s="12"/>
      <c r="H501" s="16" t="str">
        <f aca="false">IF(N501="","",IFERROR(INDEX('Prix négociés'!$C$5:$C$204,MATCH(N501,'Prix négociés'!$J$5:$J$204,0)),"Référence inconnue"))</f>
        <v/>
      </c>
      <c r="I501" s="14" t="str">
        <f aca="false">IF(N501="","",IFERROR(INDEX('Prix négociés'!$G$5:$G$204,MATCH(N501,'Prix négociés'!$J$5:$J$204,0)),""))</f>
        <v/>
      </c>
      <c r="J501" s="14" t="str">
        <f aca="false">IF(OR(I501="",F501=""),"",F501-I501)</f>
        <v/>
      </c>
      <c r="K501" s="17" t="str">
        <f aca="false">IF(OR(J501="",N(I501)=0),"",J501/I501)</f>
        <v/>
      </c>
      <c r="L501" s="14" t="str">
        <f aca="false">IF(J501="","",ROUND(J501*N(E501),2))</f>
        <v/>
      </c>
      <c r="M501" s="18" t="str">
        <f aca="false">IF(N501="","",IF(I501="","Prix inconnu",IF(K501&gt;'Mode d''emploi'!$B$24,"À réclamer",IF(K501&lt;-'Mode d''emploi'!$B$24,"Moins cher","OK"))))</f>
        <v/>
      </c>
      <c r="N501" s="16" t="str">
        <f aca="false">IF(D501="","",TRIM(C501)&amp;"|"&amp;TRIM(D501))</f>
        <v/>
      </c>
    </row>
    <row r="502" customFormat="false" ht="15" hidden="false" customHeight="false" outlineLevel="0" collapsed="false">
      <c r="A502" s="15"/>
      <c r="B502" s="12"/>
      <c r="C502" s="12"/>
      <c r="D502" s="12"/>
      <c r="E502" s="12"/>
      <c r="F502" s="13"/>
      <c r="G502" s="12"/>
      <c r="H502" s="16" t="str">
        <f aca="false">IF(N502="","",IFERROR(INDEX('Prix négociés'!$C$5:$C$204,MATCH(N502,'Prix négociés'!$J$5:$J$204,0)),"Référence inconnue"))</f>
        <v/>
      </c>
      <c r="I502" s="14" t="str">
        <f aca="false">IF(N502="","",IFERROR(INDEX('Prix négociés'!$G$5:$G$204,MATCH(N502,'Prix négociés'!$J$5:$J$204,0)),""))</f>
        <v/>
      </c>
      <c r="J502" s="14" t="str">
        <f aca="false">IF(OR(I502="",F502=""),"",F502-I502)</f>
        <v/>
      </c>
      <c r="K502" s="17" t="str">
        <f aca="false">IF(OR(J502="",N(I502)=0),"",J502/I502)</f>
        <v/>
      </c>
      <c r="L502" s="14" t="str">
        <f aca="false">IF(J502="","",ROUND(J502*N(E502),2))</f>
        <v/>
      </c>
      <c r="M502" s="18" t="str">
        <f aca="false">IF(N502="","",IF(I502="","Prix inconnu",IF(K502&gt;'Mode d''emploi'!$B$24,"À réclamer",IF(K502&lt;-'Mode d''emploi'!$B$24,"Moins cher","OK"))))</f>
        <v/>
      </c>
      <c r="N502" s="16" t="str">
        <f aca="false">IF(D502="","",TRIM(C502)&amp;"|"&amp;TRIM(D502))</f>
        <v/>
      </c>
    </row>
    <row r="503" customFormat="false" ht="15" hidden="false" customHeight="false" outlineLevel="0" collapsed="false">
      <c r="A503" s="15"/>
      <c r="B503" s="12"/>
      <c r="C503" s="12"/>
      <c r="D503" s="12"/>
      <c r="E503" s="12"/>
      <c r="F503" s="13"/>
      <c r="G503" s="12"/>
      <c r="H503" s="16" t="str">
        <f aca="false">IF(N503="","",IFERROR(INDEX('Prix négociés'!$C$5:$C$204,MATCH(N503,'Prix négociés'!$J$5:$J$204,0)),"Référence inconnue"))</f>
        <v/>
      </c>
      <c r="I503" s="14" t="str">
        <f aca="false">IF(N503="","",IFERROR(INDEX('Prix négociés'!$G$5:$G$204,MATCH(N503,'Prix négociés'!$J$5:$J$204,0)),""))</f>
        <v/>
      </c>
      <c r="J503" s="14" t="str">
        <f aca="false">IF(OR(I503="",F503=""),"",F503-I503)</f>
        <v/>
      </c>
      <c r="K503" s="17" t="str">
        <f aca="false">IF(OR(J503="",N(I503)=0),"",J503/I503)</f>
        <v/>
      </c>
      <c r="L503" s="14" t="str">
        <f aca="false">IF(J503="","",ROUND(J503*N(E503),2))</f>
        <v/>
      </c>
      <c r="M503" s="18" t="str">
        <f aca="false">IF(N503="","",IF(I503="","Prix inconnu",IF(K503&gt;'Mode d''emploi'!$B$24,"À réclamer",IF(K503&lt;-'Mode d''emploi'!$B$24,"Moins cher","OK"))))</f>
        <v/>
      </c>
      <c r="N503" s="16" t="str">
        <f aca="false">IF(D503="","",TRIM(C503)&amp;"|"&amp;TRIM(D503))</f>
        <v/>
      </c>
    </row>
    <row r="504" customFormat="false" ht="15" hidden="false" customHeight="false" outlineLevel="0" collapsed="false">
      <c r="A504" s="15"/>
      <c r="B504" s="12"/>
      <c r="C504" s="12"/>
      <c r="D504" s="12"/>
      <c r="E504" s="12"/>
      <c r="F504" s="13"/>
      <c r="G504" s="12"/>
      <c r="H504" s="16" t="str">
        <f aca="false">IF(N504="","",IFERROR(INDEX('Prix négociés'!$C$5:$C$204,MATCH(N504,'Prix négociés'!$J$5:$J$204,0)),"Référence inconnue"))</f>
        <v/>
      </c>
      <c r="I504" s="14" t="str">
        <f aca="false">IF(N504="","",IFERROR(INDEX('Prix négociés'!$G$5:$G$204,MATCH(N504,'Prix négociés'!$J$5:$J$204,0)),""))</f>
        <v/>
      </c>
      <c r="J504" s="14" t="str">
        <f aca="false">IF(OR(I504="",F504=""),"",F504-I504)</f>
        <v/>
      </c>
      <c r="K504" s="17" t="str">
        <f aca="false">IF(OR(J504="",N(I504)=0),"",J504/I504)</f>
        <v/>
      </c>
      <c r="L504" s="14" t="str">
        <f aca="false">IF(J504="","",ROUND(J504*N(E504),2))</f>
        <v/>
      </c>
      <c r="M504" s="18" t="str">
        <f aca="false">IF(N504="","",IF(I504="","Prix inconnu",IF(K504&gt;'Mode d''emploi'!$B$24,"À réclamer",IF(K504&lt;-'Mode d''emploi'!$B$24,"Moins cher","OK"))))</f>
        <v/>
      </c>
      <c r="N504" s="16" t="str">
        <f aca="false">IF(D504="","",TRIM(C504)&amp;"|"&amp;TRIM(D504))</f>
        <v/>
      </c>
    </row>
  </sheetData>
  <conditionalFormatting sqref="M5:M504">
    <cfRule type="expression" priority="2" aboveAverage="0" equalAverage="0" bottom="0" percent="0" rank="0" text="" dxfId="0">
      <formula>$M5="À réclamer"</formula>
    </cfRule>
    <cfRule type="expression" priority="3" aboveAverage="0" equalAverage="0" bottom="0" percent="0" rank="0" text="" dxfId="1">
      <formula>$M5="OK"</formula>
    </cfRule>
    <cfRule type="expression" priority="4" aboveAverage="0" equalAverage="0" bottom="0" percent="0" rank="0" text="" dxfId="2">
      <formula>$M5="Prix inconnu"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5E3B"/>
    <pageSetUpPr fitToPage="false"/>
  </sheetPr>
  <dimension ref="A1:J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3" min="3" style="0" width="34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0" min="10" style="0" width="22"/>
  </cols>
  <sheetData>
    <row r="1" customFormat="false" ht="18.55" hidden="false" customHeight="false" outlineLevel="0" collapsed="false">
      <c r="A1" s="10" t="s">
        <v>69</v>
      </c>
    </row>
    <row r="2" customFormat="false" ht="15" hidden="false" customHeight="false" outlineLevel="0" collapsed="false">
      <c r="A2" s="2" t="s">
        <v>70</v>
      </c>
    </row>
    <row r="4" customFormat="false" ht="31.5" hidden="false" customHeight="true" outlineLevel="0" collapsed="false">
      <c r="A4" s="11" t="s">
        <v>20</v>
      </c>
      <c r="B4" s="11" t="s">
        <v>21</v>
      </c>
      <c r="C4" s="11" t="s">
        <v>22</v>
      </c>
      <c r="D4" s="11" t="s">
        <v>26</v>
      </c>
      <c r="E4" s="11" t="s">
        <v>71</v>
      </c>
      <c r="F4" s="11" t="s">
        <v>72</v>
      </c>
      <c r="G4" s="11" t="s">
        <v>73</v>
      </c>
      <c r="H4" s="11" t="s">
        <v>74</v>
      </c>
      <c r="I4" s="11" t="s">
        <v>75</v>
      </c>
      <c r="J4" s="11" t="s">
        <v>76</v>
      </c>
    </row>
    <row r="5" customFormat="false" ht="15" hidden="false" customHeight="false" outlineLevel="0" collapsed="false">
      <c r="A5" s="16" t="str">
        <f aca="false">IF('Prix négociés'!$B$5="","",'Prix négociés'!A5)</f>
        <v>Fournisseur A</v>
      </c>
      <c r="B5" s="16" t="str">
        <f aca="false">IF('Prix négociés'!$B$5="","",'Prix négociés'!B5)</f>
        <v>CIM35</v>
      </c>
      <c r="C5" s="16" t="str">
        <f aca="false">IF('Prix négociés'!$B$5="","",'Prix négociés'!C5)</f>
        <v>Ciment CEM II 35 kg</v>
      </c>
      <c r="D5" s="14" t="n">
        <f aca="false">IF('Prix négociés'!$B$5="","",'Prix négociés'!G5)</f>
        <v>8.624</v>
      </c>
      <c r="E5" s="16" t="n">
        <f aca="false">IF('Prix négociés'!$J$5="","",COUNTIF(Factures!$N$5:$N$504,'Prix négociés'!$J$5))</f>
        <v>2</v>
      </c>
      <c r="F5" s="14" t="n">
        <f aca="false">IF(N(E5)=0,"",AVERAGEIFS(Factures!$F$5:$F$504,Factures!$N$5:$N$504,'Prix négociés'!$J$5,Factures!$A$5:$A$504,_xlfn.MINIFS(Factures!$A$5:$A$504,Factures!$N$5:$N$504,'Prix négociés'!$J$5)))</f>
        <v>8.62</v>
      </c>
      <c r="G5" s="19" t="n">
        <f aca="false">IF(N(E5)=0,"",_xlfn.MAXIFS(Factures!$A$5:$A$504,Factures!$N$5:$N$504,'Prix négociés'!$J$5))</f>
        <v>46311</v>
      </c>
      <c r="H5" s="14" t="n">
        <f aca="false">IF(N(E5)=0,"",AVERAGEIFS(Factures!$F$5:$F$504,Factures!$N$5:$N$504,'Prix négociés'!$J$5,Factures!$A$5:$A$504,G5))</f>
        <v>9.8</v>
      </c>
      <c r="I5" s="17" t="n">
        <f aca="false">IF(OR(H5="",N(D5)=0),"",H5/D5-1)</f>
        <v>0.136363636363636</v>
      </c>
      <c r="J5" s="18" t="str">
        <f aca="false">IF(I5="","",IF(I5&gt;'Mode d''emploi'!$B$24,"Plus cher que négocié","OK"))</f>
        <v>Plus cher que négocié</v>
      </c>
    </row>
    <row r="6" customFormat="false" ht="15" hidden="false" customHeight="false" outlineLevel="0" collapsed="false">
      <c r="A6" s="16" t="str">
        <f aca="false">IF('Prix négociés'!$B$6="","",'Prix négociés'!A6)</f>
        <v>Fournisseur A</v>
      </c>
      <c r="B6" s="16" t="str">
        <f aca="false">IF('Prix négociés'!$B$6="","",'Prix négociés'!B6)</f>
        <v>BA13</v>
      </c>
      <c r="C6" s="16" t="str">
        <f aca="false">IF('Prix négociés'!$B$6="","",'Prix négociés'!C6)</f>
        <v>Plaque de plâtre BA13 2,50 x 1,20</v>
      </c>
      <c r="D6" s="14" t="n">
        <f aca="false">IF('Prix négociés'!$B$6="","",'Prix négociés'!G6)</f>
        <v>7.565</v>
      </c>
      <c r="E6" s="16" t="n">
        <f aca="false">IF('Prix négociés'!$J$6="","",COUNTIF(Factures!$N$5:$N$504,'Prix négociés'!$J$6))</f>
        <v>1</v>
      </c>
      <c r="F6" s="14" t="n">
        <f aca="false">IF(N(E6)=0,"",AVERAGEIFS(Factures!$F$5:$F$504,Factures!$N$5:$N$504,'Prix négociés'!$J$6,Factures!$A$5:$A$504,_xlfn.MINIFS(Factures!$A$5:$A$504,Factures!$N$5:$N$504,'Prix négociés'!$J$6)))</f>
        <v>7.57</v>
      </c>
      <c r="G6" s="19" t="n">
        <f aca="false">IF(N(E6)=0,"",_xlfn.MAXIFS(Factures!$A$5:$A$504,Factures!$N$5:$N$504,'Prix négociés'!$J$6))</f>
        <v>46297</v>
      </c>
      <c r="H6" s="14" t="n">
        <f aca="false">IF(N(E6)=0,"",AVERAGEIFS(Factures!$F$5:$F$504,Factures!$N$5:$N$504,'Prix négociés'!$J$6,Factures!$A$5:$A$504,G6))</f>
        <v>7.57</v>
      </c>
      <c r="I6" s="17" t="n">
        <f aca="false">IF(OR(H6="",N(D6)=0),"",H6/D6-1)</f>
        <v>0.000660938532716537</v>
      </c>
      <c r="J6" s="18" t="str">
        <f aca="false">IF(I6="","",IF(I6&gt;'Mode d''emploi'!$B$24,"Plus cher que négocié","OK"))</f>
        <v>OK</v>
      </c>
    </row>
    <row r="7" customFormat="false" ht="15" hidden="false" customHeight="false" outlineLevel="0" collapsed="false">
      <c r="A7" s="16" t="str">
        <f aca="false">IF('Prix négociés'!$B$7="","",'Prix négociés'!A7)</f>
        <v>Fournisseur A</v>
      </c>
      <c r="B7" s="16" t="str">
        <f aca="false">IF('Prix négociés'!$B$7="","",'Prix négociés'!B7)</f>
        <v>RAIL48</v>
      </c>
      <c r="C7" s="16" t="str">
        <f aca="false">IF('Prix négociés'!$B$7="","",'Prix négociés'!C7)</f>
        <v>Rail métallique 48 mm 3 m</v>
      </c>
      <c r="D7" s="14" t="n">
        <f aca="false">IF('Prix négociés'!$B$7="","",'Prix négociés'!G7)</f>
        <v>3.57</v>
      </c>
      <c r="E7" s="16" t="n">
        <f aca="false">IF('Prix négociés'!$J$7="","",COUNTIF(Factures!$N$5:$N$504,'Prix négociés'!$J$7))</f>
        <v>1</v>
      </c>
      <c r="F7" s="14" t="n">
        <f aca="false">IF(N(E7)=0,"",AVERAGEIFS(Factures!$F$5:$F$504,Factures!$N$5:$N$504,'Prix négociés'!$J$7,Factures!$A$5:$A$504,_xlfn.MINIFS(Factures!$A$5:$A$504,Factures!$N$5:$N$504,'Prix négociés'!$J$7)))</f>
        <v>3.57</v>
      </c>
      <c r="G7" s="19" t="n">
        <f aca="false">IF(N(E7)=0,"",_xlfn.MAXIFS(Factures!$A$5:$A$504,Factures!$N$5:$N$504,'Prix négociés'!$J$7))</f>
        <v>46311</v>
      </c>
      <c r="H7" s="14" t="n">
        <f aca="false">IF(N(E7)=0,"",AVERAGEIFS(Factures!$F$5:$F$504,Factures!$N$5:$N$504,'Prix négociés'!$J$7,Factures!$A$5:$A$504,G7))</f>
        <v>3.57</v>
      </c>
      <c r="I7" s="17" t="n">
        <f aca="false">IF(OR(H7="",N(D7)=0),"",H7/D7-1)</f>
        <v>0</v>
      </c>
      <c r="J7" s="18" t="str">
        <f aca="false">IF(I7="","",IF(I7&gt;'Mode d''emploi'!$B$24,"Plus cher que négocié","OK"))</f>
        <v>OK</v>
      </c>
    </row>
    <row r="8" customFormat="false" ht="15" hidden="false" customHeight="false" outlineLevel="0" collapsed="false">
      <c r="A8" s="16" t="str">
        <f aca="false">IF('Prix négociés'!$B$8="","",'Prix négociés'!A8)</f>
        <v>Fournisseur B</v>
      </c>
      <c r="B8" s="16" t="str">
        <f aca="false">IF('Prix négociés'!$B$8="","",'Prix négociés'!B8)</f>
        <v>FAI2040</v>
      </c>
      <c r="C8" s="16" t="str">
        <f aca="false">IF('Prix négociés'!$B$8="","",'Prix négociés'!C8)</f>
        <v>Faïence blanche 20 x 40</v>
      </c>
      <c r="D8" s="14" t="n">
        <f aca="false">IF('Prix négociés'!$B$8="","",'Prix négociés'!G8)</f>
        <v>22.05</v>
      </c>
      <c r="E8" s="16" t="n">
        <f aca="false">IF('Prix négociés'!$J$8="","",COUNTIF(Factures!$N$5:$N$504,'Prix négociés'!$J$8))</f>
        <v>1</v>
      </c>
      <c r="F8" s="14" t="n">
        <f aca="false">IF(N(E8)=0,"",AVERAGEIFS(Factures!$F$5:$F$504,Factures!$N$5:$N$504,'Prix négociés'!$J$8,Factures!$A$5:$A$504,_xlfn.MINIFS(Factures!$A$5:$A$504,Factures!$N$5:$N$504,'Prix négociés'!$J$8)))</f>
        <v>23.4</v>
      </c>
      <c r="G8" s="19" t="n">
        <f aca="false">IF(N(E8)=0,"",_xlfn.MAXIFS(Factures!$A$5:$A$504,Factures!$N$5:$N$504,'Prix négociés'!$J$8))</f>
        <v>46315</v>
      </c>
      <c r="H8" s="14" t="n">
        <f aca="false">IF(N(E8)=0,"",AVERAGEIFS(Factures!$F$5:$F$504,Factures!$N$5:$N$504,'Prix négociés'!$J$8,Factures!$A$5:$A$504,G8))</f>
        <v>23.4</v>
      </c>
      <c r="I8" s="17" t="n">
        <f aca="false">IF(OR(H8="",N(D8)=0),"",H8/D8-1)</f>
        <v>0.0612244897959182</v>
      </c>
      <c r="J8" s="18" t="str">
        <f aca="false">IF(I8="","",IF(I8&gt;'Mode d''emploi'!$B$24,"Plus cher que négocié","OK"))</f>
        <v>Plus cher que négocié</v>
      </c>
    </row>
    <row r="9" customFormat="false" ht="15" hidden="false" customHeight="false" outlineLevel="0" collapsed="false">
      <c r="A9" s="16" t="str">
        <f aca="false">IF('Prix négociés'!$B$9="","",'Prix négociés'!A9)</f>
        <v>Fournisseur B</v>
      </c>
      <c r="B9" s="16" t="str">
        <f aca="false">IF('Prix négociés'!$B$9="","",'Prix négociés'!B9)</f>
        <v>COLC2</v>
      </c>
      <c r="C9" s="16" t="str">
        <f aca="false">IF('Prix négociés'!$B$9="","",'Prix négociés'!C9)</f>
        <v>Colle carrelage C2 25 kg</v>
      </c>
      <c r="D9" s="14" t="n">
        <f aca="false">IF('Prix négociés'!$B$9="","",'Prix négociés'!G9)</f>
        <v>18.9</v>
      </c>
      <c r="E9" s="16" t="n">
        <f aca="false">IF('Prix négociés'!$J$9="","",COUNTIF(Factures!$N$5:$N$504,'Prix négociés'!$J$9))</f>
        <v>1</v>
      </c>
      <c r="F9" s="14" t="n">
        <f aca="false">IF(N(E9)=0,"",AVERAGEIFS(Factures!$F$5:$F$504,Factures!$N$5:$N$504,'Prix négociés'!$J$9,Factures!$A$5:$A$504,_xlfn.MINIFS(Factures!$A$5:$A$504,Factures!$N$5:$N$504,'Prix négociés'!$J$9)))</f>
        <v>18.9</v>
      </c>
      <c r="G9" s="19" t="n">
        <f aca="false">IF(N(E9)=0,"",_xlfn.MAXIFS(Factures!$A$5:$A$504,Factures!$N$5:$N$504,'Prix négociés'!$J$9))</f>
        <v>46315</v>
      </c>
      <c r="H9" s="14" t="n">
        <f aca="false">IF(N(E9)=0,"",AVERAGEIFS(Factures!$F$5:$F$504,Factures!$N$5:$N$504,'Prix négociés'!$J$9,Factures!$A$5:$A$504,G9))</f>
        <v>18.9</v>
      </c>
      <c r="I9" s="17" t="n">
        <f aca="false">IF(OR(H9="",N(D9)=0),"",H9/D9-1)</f>
        <v>0</v>
      </c>
      <c r="J9" s="18" t="str">
        <f aca="false">IF(I9="","",IF(I9&gt;'Mode d''emploi'!$B$24,"Plus cher que négocié","OK"))</f>
        <v>OK</v>
      </c>
    </row>
    <row r="10" customFormat="false" ht="15" hidden="false" customHeight="false" outlineLevel="0" collapsed="false">
      <c r="A10" s="16" t="str">
        <f aca="false">IF('Prix négociés'!$B$10="","",'Prix négociés'!A10)</f>
        <v>Fournisseur C</v>
      </c>
      <c r="B10" s="16" t="str">
        <f aca="false">IF('Prix négociés'!$B$10="","",'Prix négociés'!B10)</f>
        <v>PER16</v>
      </c>
      <c r="C10" s="16" t="str">
        <f aca="false">IF('Prix négociés'!$B$10="","",'Prix négociés'!C10)</f>
        <v>Tube PER 16 mm couronne 50 m</v>
      </c>
      <c r="D10" s="14" t="n">
        <f aca="false">IF('Prix négociés'!$B$10="","",'Prix négociés'!G10)</f>
        <v>46.4</v>
      </c>
      <c r="E10" s="16" t="n">
        <f aca="false">IF('Prix négociés'!$J$10="","",COUNTIF(Factures!$N$5:$N$504,'Prix négociés'!$J$10))</f>
        <v>1</v>
      </c>
      <c r="F10" s="14" t="n">
        <f aca="false">IF(N(E10)=0,"",AVERAGEIFS(Factures!$F$5:$F$504,Factures!$N$5:$N$504,'Prix négociés'!$J$10,Factures!$A$5:$A$504,_xlfn.MINIFS(Factures!$A$5:$A$504,Factures!$N$5:$N$504,'Prix négociés'!$J$10)))</f>
        <v>49.9</v>
      </c>
      <c r="G10" s="19" t="n">
        <f aca="false">IF(N(E10)=0,"",_xlfn.MAXIFS(Factures!$A$5:$A$504,Factures!$N$5:$N$504,'Prix négociés'!$J$10))</f>
        <v>46323</v>
      </c>
      <c r="H10" s="14" t="n">
        <f aca="false">IF(N(E10)=0,"",AVERAGEIFS(Factures!$F$5:$F$504,Factures!$N$5:$N$504,'Prix négociés'!$J$10,Factures!$A$5:$A$504,G10))</f>
        <v>49.9</v>
      </c>
      <c r="I10" s="17" t="n">
        <f aca="false">IF(OR(H10="",N(D10)=0),"",H10/D10-1)</f>
        <v>0.0754310344827587</v>
      </c>
      <c r="J10" s="18" t="str">
        <f aca="false">IF(I10="","",IF(I10&gt;'Mode d''emploi'!$B$24,"Plus cher que négocié","OK"))</f>
        <v>Plus cher que négocié</v>
      </c>
    </row>
    <row r="11" customFormat="false" ht="15" hidden="false" customHeight="false" outlineLevel="0" collapsed="false">
      <c r="A11" s="16" t="str">
        <f aca="false">IF('Prix négociés'!$B$11="","",'Prix négociés'!A11)</f>
        <v/>
      </c>
      <c r="B11" s="16" t="str">
        <f aca="false">IF('Prix négociés'!$B$11="","",'Prix négociés'!B11)</f>
        <v/>
      </c>
      <c r="C11" s="16" t="str">
        <f aca="false">IF('Prix négociés'!$B$11="","",'Prix négociés'!C11)</f>
        <v/>
      </c>
      <c r="D11" s="14" t="str">
        <f aca="false">IF('Prix négociés'!$B$11="","",'Prix négociés'!G11)</f>
        <v/>
      </c>
      <c r="E11" s="16" t="str">
        <f aca="false">IF('Prix négociés'!$J$11="","",COUNTIF(Factures!$N$5:$N$504,'Prix négociés'!$J$11))</f>
        <v/>
      </c>
      <c r="F11" s="14" t="str">
        <f aca="false">IF(N(E11)=0,"",AVERAGEIFS(Factures!$F$5:$F$504,Factures!$N$5:$N$504,'Prix négociés'!$J$11,Factures!$A$5:$A$504,_xlfn.MINIFS(Factures!$A$5:$A$504,Factures!$N$5:$N$504,'Prix négociés'!$J$11)))</f>
        <v/>
      </c>
      <c r="G11" s="19" t="str">
        <f aca="false">IF(N(E11)=0,"",_xlfn.MAXIFS(Factures!$A$5:$A$504,Factures!$N$5:$N$504,'Prix négociés'!$J$11))</f>
        <v/>
      </c>
      <c r="H11" s="14" t="str">
        <f aca="false">IF(N(E11)=0,"",AVERAGEIFS(Factures!$F$5:$F$504,Factures!$N$5:$N$504,'Prix négociés'!$J$11,Factures!$A$5:$A$504,G11))</f>
        <v/>
      </c>
      <c r="I11" s="17" t="str">
        <f aca="false">IF(OR(H11="",N(D11)=0),"",H11/D11-1)</f>
        <v/>
      </c>
      <c r="J11" s="18" t="str">
        <f aca="false">IF(I11="","",IF(I11&gt;'Mode d''emploi'!$B$24,"Plus cher que négocié","OK"))</f>
        <v/>
      </c>
    </row>
    <row r="12" customFormat="false" ht="15" hidden="false" customHeight="false" outlineLevel="0" collapsed="false">
      <c r="A12" s="16" t="str">
        <f aca="false">IF('Prix négociés'!$B$12="","",'Prix négociés'!A12)</f>
        <v/>
      </c>
      <c r="B12" s="16" t="str">
        <f aca="false">IF('Prix négociés'!$B$12="","",'Prix négociés'!B12)</f>
        <v/>
      </c>
      <c r="C12" s="16" t="str">
        <f aca="false">IF('Prix négociés'!$B$12="","",'Prix négociés'!C12)</f>
        <v/>
      </c>
      <c r="D12" s="14" t="str">
        <f aca="false">IF('Prix négociés'!$B$12="","",'Prix négociés'!G12)</f>
        <v/>
      </c>
      <c r="E12" s="16" t="str">
        <f aca="false">IF('Prix négociés'!$J$12="","",COUNTIF(Factures!$N$5:$N$504,'Prix négociés'!$J$12))</f>
        <v/>
      </c>
      <c r="F12" s="14" t="str">
        <f aca="false">IF(N(E12)=0,"",AVERAGEIFS(Factures!$F$5:$F$504,Factures!$N$5:$N$504,'Prix négociés'!$J$12,Factures!$A$5:$A$504,_xlfn.MINIFS(Factures!$A$5:$A$504,Factures!$N$5:$N$504,'Prix négociés'!$J$12)))</f>
        <v/>
      </c>
      <c r="G12" s="19" t="str">
        <f aca="false">IF(N(E12)=0,"",_xlfn.MAXIFS(Factures!$A$5:$A$504,Factures!$N$5:$N$504,'Prix négociés'!$J$12))</f>
        <v/>
      </c>
      <c r="H12" s="14" t="str">
        <f aca="false">IF(N(E12)=0,"",AVERAGEIFS(Factures!$F$5:$F$504,Factures!$N$5:$N$504,'Prix négociés'!$J$12,Factures!$A$5:$A$504,G12))</f>
        <v/>
      </c>
      <c r="I12" s="17" t="str">
        <f aca="false">IF(OR(H12="",N(D12)=0),"",H12/D12-1)</f>
        <v/>
      </c>
      <c r="J12" s="18" t="str">
        <f aca="false">IF(I12="","",IF(I12&gt;'Mode d''emploi'!$B$24,"Plus cher que négocié","OK"))</f>
        <v/>
      </c>
    </row>
    <row r="13" customFormat="false" ht="15" hidden="false" customHeight="false" outlineLevel="0" collapsed="false">
      <c r="A13" s="16" t="str">
        <f aca="false">IF('Prix négociés'!$B$13="","",'Prix négociés'!A13)</f>
        <v/>
      </c>
      <c r="B13" s="16" t="str">
        <f aca="false">IF('Prix négociés'!$B$13="","",'Prix négociés'!B13)</f>
        <v/>
      </c>
      <c r="C13" s="16" t="str">
        <f aca="false">IF('Prix négociés'!$B$13="","",'Prix négociés'!C13)</f>
        <v/>
      </c>
      <c r="D13" s="14" t="str">
        <f aca="false">IF('Prix négociés'!$B$13="","",'Prix négociés'!G13)</f>
        <v/>
      </c>
      <c r="E13" s="16" t="str">
        <f aca="false">IF('Prix négociés'!$J$13="","",COUNTIF(Factures!$N$5:$N$504,'Prix négociés'!$J$13))</f>
        <v/>
      </c>
      <c r="F13" s="14" t="str">
        <f aca="false">IF(N(E13)=0,"",AVERAGEIFS(Factures!$F$5:$F$504,Factures!$N$5:$N$504,'Prix négociés'!$J$13,Factures!$A$5:$A$504,_xlfn.MINIFS(Factures!$A$5:$A$504,Factures!$N$5:$N$504,'Prix négociés'!$J$13)))</f>
        <v/>
      </c>
      <c r="G13" s="19" t="str">
        <f aca="false">IF(N(E13)=0,"",_xlfn.MAXIFS(Factures!$A$5:$A$504,Factures!$N$5:$N$504,'Prix négociés'!$J$13))</f>
        <v/>
      </c>
      <c r="H13" s="14" t="str">
        <f aca="false">IF(N(E13)=0,"",AVERAGEIFS(Factures!$F$5:$F$504,Factures!$N$5:$N$504,'Prix négociés'!$J$13,Factures!$A$5:$A$504,G13))</f>
        <v/>
      </c>
      <c r="I13" s="17" t="str">
        <f aca="false">IF(OR(H13="",N(D13)=0),"",H13/D13-1)</f>
        <v/>
      </c>
      <c r="J13" s="18" t="str">
        <f aca="false">IF(I13="","",IF(I13&gt;'Mode d''emploi'!$B$24,"Plus cher que négocié","OK"))</f>
        <v/>
      </c>
    </row>
    <row r="14" customFormat="false" ht="15" hidden="false" customHeight="false" outlineLevel="0" collapsed="false">
      <c r="A14" s="16" t="str">
        <f aca="false">IF('Prix négociés'!$B$14="","",'Prix négociés'!A14)</f>
        <v/>
      </c>
      <c r="B14" s="16" t="str">
        <f aca="false">IF('Prix négociés'!$B$14="","",'Prix négociés'!B14)</f>
        <v/>
      </c>
      <c r="C14" s="16" t="str">
        <f aca="false">IF('Prix négociés'!$B$14="","",'Prix négociés'!C14)</f>
        <v/>
      </c>
      <c r="D14" s="14" t="str">
        <f aca="false">IF('Prix négociés'!$B$14="","",'Prix négociés'!G14)</f>
        <v/>
      </c>
      <c r="E14" s="16" t="str">
        <f aca="false">IF('Prix négociés'!$J$14="","",COUNTIF(Factures!$N$5:$N$504,'Prix négociés'!$J$14))</f>
        <v/>
      </c>
      <c r="F14" s="14" t="str">
        <f aca="false">IF(N(E14)=0,"",AVERAGEIFS(Factures!$F$5:$F$504,Factures!$N$5:$N$504,'Prix négociés'!$J$14,Factures!$A$5:$A$504,_xlfn.MINIFS(Factures!$A$5:$A$504,Factures!$N$5:$N$504,'Prix négociés'!$J$14)))</f>
        <v/>
      </c>
      <c r="G14" s="19" t="str">
        <f aca="false">IF(N(E14)=0,"",_xlfn.MAXIFS(Factures!$A$5:$A$504,Factures!$N$5:$N$504,'Prix négociés'!$J$14))</f>
        <v/>
      </c>
      <c r="H14" s="14" t="str">
        <f aca="false">IF(N(E14)=0,"",AVERAGEIFS(Factures!$F$5:$F$504,Factures!$N$5:$N$504,'Prix négociés'!$J$14,Factures!$A$5:$A$504,G14))</f>
        <v/>
      </c>
      <c r="I14" s="17" t="str">
        <f aca="false">IF(OR(H14="",N(D14)=0),"",H14/D14-1)</f>
        <v/>
      </c>
      <c r="J14" s="18" t="str">
        <f aca="false">IF(I14="","",IF(I14&gt;'Mode d''emploi'!$B$24,"Plus cher que négocié","OK"))</f>
        <v/>
      </c>
    </row>
    <row r="15" customFormat="false" ht="15" hidden="false" customHeight="false" outlineLevel="0" collapsed="false">
      <c r="A15" s="16" t="str">
        <f aca="false">IF('Prix négociés'!$B$15="","",'Prix négociés'!A15)</f>
        <v/>
      </c>
      <c r="B15" s="16" t="str">
        <f aca="false">IF('Prix négociés'!$B$15="","",'Prix négociés'!B15)</f>
        <v/>
      </c>
      <c r="C15" s="16" t="str">
        <f aca="false">IF('Prix négociés'!$B$15="","",'Prix négociés'!C15)</f>
        <v/>
      </c>
      <c r="D15" s="14" t="str">
        <f aca="false">IF('Prix négociés'!$B$15="","",'Prix négociés'!G15)</f>
        <v/>
      </c>
      <c r="E15" s="16" t="str">
        <f aca="false">IF('Prix négociés'!$J$15="","",COUNTIF(Factures!$N$5:$N$504,'Prix négociés'!$J$15))</f>
        <v/>
      </c>
      <c r="F15" s="14" t="str">
        <f aca="false">IF(N(E15)=0,"",AVERAGEIFS(Factures!$F$5:$F$504,Factures!$N$5:$N$504,'Prix négociés'!$J$15,Factures!$A$5:$A$504,_xlfn.MINIFS(Factures!$A$5:$A$504,Factures!$N$5:$N$504,'Prix négociés'!$J$15)))</f>
        <v/>
      </c>
      <c r="G15" s="19" t="str">
        <f aca="false">IF(N(E15)=0,"",_xlfn.MAXIFS(Factures!$A$5:$A$504,Factures!$N$5:$N$504,'Prix négociés'!$J$15))</f>
        <v/>
      </c>
      <c r="H15" s="14" t="str">
        <f aca="false">IF(N(E15)=0,"",AVERAGEIFS(Factures!$F$5:$F$504,Factures!$N$5:$N$504,'Prix négociés'!$J$15,Factures!$A$5:$A$504,G15))</f>
        <v/>
      </c>
      <c r="I15" s="17" t="str">
        <f aca="false">IF(OR(H15="",N(D15)=0),"",H15/D15-1)</f>
        <v/>
      </c>
      <c r="J15" s="18" t="str">
        <f aca="false">IF(I15="","",IF(I15&gt;'Mode d''emploi'!$B$24,"Plus cher que négocié","OK"))</f>
        <v/>
      </c>
    </row>
    <row r="16" customFormat="false" ht="15" hidden="false" customHeight="false" outlineLevel="0" collapsed="false">
      <c r="A16" s="16" t="str">
        <f aca="false">IF('Prix négociés'!$B$16="","",'Prix négociés'!A16)</f>
        <v/>
      </c>
      <c r="B16" s="16" t="str">
        <f aca="false">IF('Prix négociés'!$B$16="","",'Prix négociés'!B16)</f>
        <v/>
      </c>
      <c r="C16" s="16" t="str">
        <f aca="false">IF('Prix négociés'!$B$16="","",'Prix négociés'!C16)</f>
        <v/>
      </c>
      <c r="D16" s="14" t="str">
        <f aca="false">IF('Prix négociés'!$B$16="","",'Prix négociés'!G16)</f>
        <v/>
      </c>
      <c r="E16" s="16" t="str">
        <f aca="false">IF('Prix négociés'!$J$16="","",COUNTIF(Factures!$N$5:$N$504,'Prix négociés'!$J$16))</f>
        <v/>
      </c>
      <c r="F16" s="14" t="str">
        <f aca="false">IF(N(E16)=0,"",AVERAGEIFS(Factures!$F$5:$F$504,Factures!$N$5:$N$504,'Prix négociés'!$J$16,Factures!$A$5:$A$504,_xlfn.MINIFS(Factures!$A$5:$A$504,Factures!$N$5:$N$504,'Prix négociés'!$J$16)))</f>
        <v/>
      </c>
      <c r="G16" s="19" t="str">
        <f aca="false">IF(N(E16)=0,"",_xlfn.MAXIFS(Factures!$A$5:$A$504,Factures!$N$5:$N$504,'Prix négociés'!$J$16))</f>
        <v/>
      </c>
      <c r="H16" s="14" t="str">
        <f aca="false">IF(N(E16)=0,"",AVERAGEIFS(Factures!$F$5:$F$504,Factures!$N$5:$N$504,'Prix négociés'!$J$16,Factures!$A$5:$A$504,G16))</f>
        <v/>
      </c>
      <c r="I16" s="17" t="str">
        <f aca="false">IF(OR(H16="",N(D16)=0),"",H16/D16-1)</f>
        <v/>
      </c>
      <c r="J16" s="18" t="str">
        <f aca="false">IF(I16="","",IF(I16&gt;'Mode d''emploi'!$B$24,"Plus cher que négocié","OK"))</f>
        <v/>
      </c>
    </row>
    <row r="17" customFormat="false" ht="15" hidden="false" customHeight="false" outlineLevel="0" collapsed="false">
      <c r="A17" s="16" t="str">
        <f aca="false">IF('Prix négociés'!$B$17="","",'Prix négociés'!A17)</f>
        <v/>
      </c>
      <c r="B17" s="16" t="str">
        <f aca="false">IF('Prix négociés'!$B$17="","",'Prix négociés'!B17)</f>
        <v/>
      </c>
      <c r="C17" s="16" t="str">
        <f aca="false">IF('Prix négociés'!$B$17="","",'Prix négociés'!C17)</f>
        <v/>
      </c>
      <c r="D17" s="14" t="str">
        <f aca="false">IF('Prix négociés'!$B$17="","",'Prix négociés'!G17)</f>
        <v/>
      </c>
      <c r="E17" s="16" t="str">
        <f aca="false">IF('Prix négociés'!$J$17="","",COUNTIF(Factures!$N$5:$N$504,'Prix négociés'!$J$17))</f>
        <v/>
      </c>
      <c r="F17" s="14" t="str">
        <f aca="false">IF(N(E17)=0,"",AVERAGEIFS(Factures!$F$5:$F$504,Factures!$N$5:$N$504,'Prix négociés'!$J$17,Factures!$A$5:$A$504,_xlfn.MINIFS(Factures!$A$5:$A$504,Factures!$N$5:$N$504,'Prix négociés'!$J$17)))</f>
        <v/>
      </c>
      <c r="G17" s="19" t="str">
        <f aca="false">IF(N(E17)=0,"",_xlfn.MAXIFS(Factures!$A$5:$A$504,Factures!$N$5:$N$504,'Prix négociés'!$J$17))</f>
        <v/>
      </c>
      <c r="H17" s="14" t="str">
        <f aca="false">IF(N(E17)=0,"",AVERAGEIFS(Factures!$F$5:$F$504,Factures!$N$5:$N$504,'Prix négociés'!$J$17,Factures!$A$5:$A$504,G17))</f>
        <v/>
      </c>
      <c r="I17" s="17" t="str">
        <f aca="false">IF(OR(H17="",N(D17)=0),"",H17/D17-1)</f>
        <v/>
      </c>
      <c r="J17" s="18" t="str">
        <f aca="false">IF(I17="","",IF(I17&gt;'Mode d''emploi'!$B$24,"Plus cher que négocié","OK"))</f>
        <v/>
      </c>
    </row>
    <row r="18" customFormat="false" ht="15" hidden="false" customHeight="false" outlineLevel="0" collapsed="false">
      <c r="A18" s="16" t="str">
        <f aca="false">IF('Prix négociés'!$B$18="","",'Prix négociés'!A18)</f>
        <v/>
      </c>
      <c r="B18" s="16" t="str">
        <f aca="false">IF('Prix négociés'!$B$18="","",'Prix négociés'!B18)</f>
        <v/>
      </c>
      <c r="C18" s="16" t="str">
        <f aca="false">IF('Prix négociés'!$B$18="","",'Prix négociés'!C18)</f>
        <v/>
      </c>
      <c r="D18" s="14" t="str">
        <f aca="false">IF('Prix négociés'!$B$18="","",'Prix négociés'!G18)</f>
        <v/>
      </c>
      <c r="E18" s="16" t="str">
        <f aca="false">IF('Prix négociés'!$J$18="","",COUNTIF(Factures!$N$5:$N$504,'Prix négociés'!$J$18))</f>
        <v/>
      </c>
      <c r="F18" s="14" t="str">
        <f aca="false">IF(N(E18)=0,"",AVERAGEIFS(Factures!$F$5:$F$504,Factures!$N$5:$N$504,'Prix négociés'!$J$18,Factures!$A$5:$A$504,_xlfn.MINIFS(Factures!$A$5:$A$504,Factures!$N$5:$N$504,'Prix négociés'!$J$18)))</f>
        <v/>
      </c>
      <c r="G18" s="19" t="str">
        <f aca="false">IF(N(E18)=0,"",_xlfn.MAXIFS(Factures!$A$5:$A$504,Factures!$N$5:$N$504,'Prix négociés'!$J$18))</f>
        <v/>
      </c>
      <c r="H18" s="14" t="str">
        <f aca="false">IF(N(E18)=0,"",AVERAGEIFS(Factures!$F$5:$F$504,Factures!$N$5:$N$504,'Prix négociés'!$J$18,Factures!$A$5:$A$504,G18))</f>
        <v/>
      </c>
      <c r="I18" s="17" t="str">
        <f aca="false">IF(OR(H18="",N(D18)=0),"",H18/D18-1)</f>
        <v/>
      </c>
      <c r="J18" s="18" t="str">
        <f aca="false">IF(I18="","",IF(I18&gt;'Mode d''emploi'!$B$24,"Plus cher que négocié","OK"))</f>
        <v/>
      </c>
    </row>
    <row r="19" customFormat="false" ht="15" hidden="false" customHeight="false" outlineLevel="0" collapsed="false">
      <c r="A19" s="16" t="str">
        <f aca="false">IF('Prix négociés'!$B$19="","",'Prix négociés'!A19)</f>
        <v/>
      </c>
      <c r="B19" s="16" t="str">
        <f aca="false">IF('Prix négociés'!$B$19="","",'Prix négociés'!B19)</f>
        <v/>
      </c>
      <c r="C19" s="16" t="str">
        <f aca="false">IF('Prix négociés'!$B$19="","",'Prix négociés'!C19)</f>
        <v/>
      </c>
      <c r="D19" s="14" t="str">
        <f aca="false">IF('Prix négociés'!$B$19="","",'Prix négociés'!G19)</f>
        <v/>
      </c>
      <c r="E19" s="16" t="str">
        <f aca="false">IF('Prix négociés'!$J$19="","",COUNTIF(Factures!$N$5:$N$504,'Prix négociés'!$J$19))</f>
        <v/>
      </c>
      <c r="F19" s="14" t="str">
        <f aca="false">IF(N(E19)=0,"",AVERAGEIFS(Factures!$F$5:$F$504,Factures!$N$5:$N$504,'Prix négociés'!$J$19,Factures!$A$5:$A$504,_xlfn.MINIFS(Factures!$A$5:$A$504,Factures!$N$5:$N$504,'Prix négociés'!$J$19)))</f>
        <v/>
      </c>
      <c r="G19" s="19" t="str">
        <f aca="false">IF(N(E19)=0,"",_xlfn.MAXIFS(Factures!$A$5:$A$504,Factures!$N$5:$N$504,'Prix négociés'!$J$19))</f>
        <v/>
      </c>
      <c r="H19" s="14" t="str">
        <f aca="false">IF(N(E19)=0,"",AVERAGEIFS(Factures!$F$5:$F$504,Factures!$N$5:$N$504,'Prix négociés'!$J$19,Factures!$A$5:$A$504,G19))</f>
        <v/>
      </c>
      <c r="I19" s="17" t="str">
        <f aca="false">IF(OR(H19="",N(D19)=0),"",H19/D19-1)</f>
        <v/>
      </c>
      <c r="J19" s="18" t="str">
        <f aca="false">IF(I19="","",IF(I19&gt;'Mode d''emploi'!$B$24,"Plus cher que négocié","OK"))</f>
        <v/>
      </c>
    </row>
    <row r="20" customFormat="false" ht="15" hidden="false" customHeight="false" outlineLevel="0" collapsed="false">
      <c r="A20" s="16" t="str">
        <f aca="false">IF('Prix négociés'!$B$20="","",'Prix négociés'!A20)</f>
        <v/>
      </c>
      <c r="B20" s="16" t="str">
        <f aca="false">IF('Prix négociés'!$B$20="","",'Prix négociés'!B20)</f>
        <v/>
      </c>
      <c r="C20" s="16" t="str">
        <f aca="false">IF('Prix négociés'!$B$20="","",'Prix négociés'!C20)</f>
        <v/>
      </c>
      <c r="D20" s="14" t="str">
        <f aca="false">IF('Prix négociés'!$B$20="","",'Prix négociés'!G20)</f>
        <v/>
      </c>
      <c r="E20" s="16" t="str">
        <f aca="false">IF('Prix négociés'!$J$20="","",COUNTIF(Factures!$N$5:$N$504,'Prix négociés'!$J$20))</f>
        <v/>
      </c>
      <c r="F20" s="14" t="str">
        <f aca="false">IF(N(E20)=0,"",AVERAGEIFS(Factures!$F$5:$F$504,Factures!$N$5:$N$504,'Prix négociés'!$J$20,Factures!$A$5:$A$504,_xlfn.MINIFS(Factures!$A$5:$A$504,Factures!$N$5:$N$504,'Prix négociés'!$J$20)))</f>
        <v/>
      </c>
      <c r="G20" s="19" t="str">
        <f aca="false">IF(N(E20)=0,"",_xlfn.MAXIFS(Factures!$A$5:$A$504,Factures!$N$5:$N$504,'Prix négociés'!$J$20))</f>
        <v/>
      </c>
      <c r="H20" s="14" t="str">
        <f aca="false">IF(N(E20)=0,"",AVERAGEIFS(Factures!$F$5:$F$504,Factures!$N$5:$N$504,'Prix négociés'!$J$20,Factures!$A$5:$A$504,G20))</f>
        <v/>
      </c>
      <c r="I20" s="17" t="str">
        <f aca="false">IF(OR(H20="",N(D20)=0),"",H20/D20-1)</f>
        <v/>
      </c>
      <c r="J20" s="18" t="str">
        <f aca="false">IF(I20="","",IF(I20&gt;'Mode d''emploi'!$B$24,"Plus cher que négocié","OK"))</f>
        <v/>
      </c>
    </row>
    <row r="21" customFormat="false" ht="15" hidden="false" customHeight="false" outlineLevel="0" collapsed="false">
      <c r="A21" s="16" t="str">
        <f aca="false">IF('Prix négociés'!$B$21="","",'Prix négociés'!A21)</f>
        <v/>
      </c>
      <c r="B21" s="16" t="str">
        <f aca="false">IF('Prix négociés'!$B$21="","",'Prix négociés'!B21)</f>
        <v/>
      </c>
      <c r="C21" s="16" t="str">
        <f aca="false">IF('Prix négociés'!$B$21="","",'Prix négociés'!C21)</f>
        <v/>
      </c>
      <c r="D21" s="14" t="str">
        <f aca="false">IF('Prix négociés'!$B$21="","",'Prix négociés'!G21)</f>
        <v/>
      </c>
      <c r="E21" s="16" t="str">
        <f aca="false">IF('Prix négociés'!$J$21="","",COUNTIF(Factures!$N$5:$N$504,'Prix négociés'!$J$21))</f>
        <v/>
      </c>
      <c r="F21" s="14" t="str">
        <f aca="false">IF(N(E21)=0,"",AVERAGEIFS(Factures!$F$5:$F$504,Factures!$N$5:$N$504,'Prix négociés'!$J$21,Factures!$A$5:$A$504,_xlfn.MINIFS(Factures!$A$5:$A$504,Factures!$N$5:$N$504,'Prix négociés'!$J$21)))</f>
        <v/>
      </c>
      <c r="G21" s="19" t="str">
        <f aca="false">IF(N(E21)=0,"",_xlfn.MAXIFS(Factures!$A$5:$A$504,Factures!$N$5:$N$504,'Prix négociés'!$J$21))</f>
        <v/>
      </c>
      <c r="H21" s="14" t="str">
        <f aca="false">IF(N(E21)=0,"",AVERAGEIFS(Factures!$F$5:$F$504,Factures!$N$5:$N$504,'Prix négociés'!$J$21,Factures!$A$5:$A$504,G21))</f>
        <v/>
      </c>
      <c r="I21" s="17" t="str">
        <f aca="false">IF(OR(H21="",N(D21)=0),"",H21/D21-1)</f>
        <v/>
      </c>
      <c r="J21" s="18" t="str">
        <f aca="false">IF(I21="","",IF(I21&gt;'Mode d''emploi'!$B$24,"Plus cher que négocié","OK"))</f>
        <v/>
      </c>
    </row>
    <row r="22" customFormat="false" ht="15" hidden="false" customHeight="false" outlineLevel="0" collapsed="false">
      <c r="A22" s="16" t="str">
        <f aca="false">IF('Prix négociés'!$B$22="","",'Prix négociés'!A22)</f>
        <v/>
      </c>
      <c r="B22" s="16" t="str">
        <f aca="false">IF('Prix négociés'!$B$22="","",'Prix négociés'!B22)</f>
        <v/>
      </c>
      <c r="C22" s="16" t="str">
        <f aca="false">IF('Prix négociés'!$B$22="","",'Prix négociés'!C22)</f>
        <v/>
      </c>
      <c r="D22" s="14" t="str">
        <f aca="false">IF('Prix négociés'!$B$22="","",'Prix négociés'!G22)</f>
        <v/>
      </c>
      <c r="E22" s="16" t="str">
        <f aca="false">IF('Prix négociés'!$J$22="","",COUNTIF(Factures!$N$5:$N$504,'Prix négociés'!$J$22))</f>
        <v/>
      </c>
      <c r="F22" s="14" t="str">
        <f aca="false">IF(N(E22)=0,"",AVERAGEIFS(Factures!$F$5:$F$504,Factures!$N$5:$N$504,'Prix négociés'!$J$22,Factures!$A$5:$A$504,_xlfn.MINIFS(Factures!$A$5:$A$504,Factures!$N$5:$N$504,'Prix négociés'!$J$22)))</f>
        <v/>
      </c>
      <c r="G22" s="19" t="str">
        <f aca="false">IF(N(E22)=0,"",_xlfn.MAXIFS(Factures!$A$5:$A$504,Factures!$N$5:$N$504,'Prix négociés'!$J$22))</f>
        <v/>
      </c>
      <c r="H22" s="14" t="str">
        <f aca="false">IF(N(E22)=0,"",AVERAGEIFS(Factures!$F$5:$F$504,Factures!$N$5:$N$504,'Prix négociés'!$J$22,Factures!$A$5:$A$504,G22))</f>
        <v/>
      </c>
      <c r="I22" s="17" t="str">
        <f aca="false">IF(OR(H22="",N(D22)=0),"",H22/D22-1)</f>
        <v/>
      </c>
      <c r="J22" s="18" t="str">
        <f aca="false">IF(I22="","",IF(I22&gt;'Mode d''emploi'!$B$24,"Plus cher que négocié","OK"))</f>
        <v/>
      </c>
    </row>
    <row r="23" customFormat="false" ht="15" hidden="false" customHeight="false" outlineLevel="0" collapsed="false">
      <c r="A23" s="16" t="str">
        <f aca="false">IF('Prix négociés'!$B$23="","",'Prix négociés'!A23)</f>
        <v/>
      </c>
      <c r="B23" s="16" t="str">
        <f aca="false">IF('Prix négociés'!$B$23="","",'Prix négociés'!B23)</f>
        <v/>
      </c>
      <c r="C23" s="16" t="str">
        <f aca="false">IF('Prix négociés'!$B$23="","",'Prix négociés'!C23)</f>
        <v/>
      </c>
      <c r="D23" s="14" t="str">
        <f aca="false">IF('Prix négociés'!$B$23="","",'Prix négociés'!G23)</f>
        <v/>
      </c>
      <c r="E23" s="16" t="str">
        <f aca="false">IF('Prix négociés'!$J$23="","",COUNTIF(Factures!$N$5:$N$504,'Prix négociés'!$J$23))</f>
        <v/>
      </c>
      <c r="F23" s="14" t="str">
        <f aca="false">IF(N(E23)=0,"",AVERAGEIFS(Factures!$F$5:$F$504,Factures!$N$5:$N$504,'Prix négociés'!$J$23,Factures!$A$5:$A$504,_xlfn.MINIFS(Factures!$A$5:$A$504,Factures!$N$5:$N$504,'Prix négociés'!$J$23)))</f>
        <v/>
      </c>
      <c r="G23" s="19" t="str">
        <f aca="false">IF(N(E23)=0,"",_xlfn.MAXIFS(Factures!$A$5:$A$504,Factures!$N$5:$N$504,'Prix négociés'!$J$23))</f>
        <v/>
      </c>
      <c r="H23" s="14" t="str">
        <f aca="false">IF(N(E23)=0,"",AVERAGEIFS(Factures!$F$5:$F$504,Factures!$N$5:$N$504,'Prix négociés'!$J$23,Factures!$A$5:$A$504,G23))</f>
        <v/>
      </c>
      <c r="I23" s="17" t="str">
        <f aca="false">IF(OR(H23="",N(D23)=0),"",H23/D23-1)</f>
        <v/>
      </c>
      <c r="J23" s="18" t="str">
        <f aca="false">IF(I23="","",IF(I23&gt;'Mode d''emploi'!$B$24,"Plus cher que négocié","OK"))</f>
        <v/>
      </c>
    </row>
    <row r="24" customFormat="false" ht="15" hidden="false" customHeight="false" outlineLevel="0" collapsed="false">
      <c r="A24" s="16" t="str">
        <f aca="false">IF('Prix négociés'!$B$24="","",'Prix négociés'!A24)</f>
        <v/>
      </c>
      <c r="B24" s="16" t="str">
        <f aca="false">IF('Prix négociés'!$B$24="","",'Prix négociés'!B24)</f>
        <v/>
      </c>
      <c r="C24" s="16" t="str">
        <f aca="false">IF('Prix négociés'!$B$24="","",'Prix négociés'!C24)</f>
        <v/>
      </c>
      <c r="D24" s="14" t="str">
        <f aca="false">IF('Prix négociés'!$B$24="","",'Prix négociés'!G24)</f>
        <v/>
      </c>
      <c r="E24" s="16" t="str">
        <f aca="false">IF('Prix négociés'!$J$24="","",COUNTIF(Factures!$N$5:$N$504,'Prix négociés'!$J$24))</f>
        <v/>
      </c>
      <c r="F24" s="14" t="str">
        <f aca="false">IF(N(E24)=0,"",AVERAGEIFS(Factures!$F$5:$F$504,Factures!$N$5:$N$504,'Prix négociés'!$J$24,Factures!$A$5:$A$504,_xlfn.MINIFS(Factures!$A$5:$A$504,Factures!$N$5:$N$504,'Prix négociés'!$J$24)))</f>
        <v/>
      </c>
      <c r="G24" s="19" t="str">
        <f aca="false">IF(N(E24)=0,"",_xlfn.MAXIFS(Factures!$A$5:$A$504,Factures!$N$5:$N$504,'Prix négociés'!$J$24))</f>
        <v/>
      </c>
      <c r="H24" s="14" t="str">
        <f aca="false">IF(N(E24)=0,"",AVERAGEIFS(Factures!$F$5:$F$504,Factures!$N$5:$N$504,'Prix négociés'!$J$24,Factures!$A$5:$A$504,G24))</f>
        <v/>
      </c>
      <c r="I24" s="17" t="str">
        <f aca="false">IF(OR(H24="",N(D24)=0),"",H24/D24-1)</f>
        <v/>
      </c>
      <c r="J24" s="18" t="str">
        <f aca="false">IF(I24="","",IF(I24&gt;'Mode d''emploi'!$B$24,"Plus cher que négocié","OK"))</f>
        <v/>
      </c>
    </row>
    <row r="25" customFormat="false" ht="15" hidden="false" customHeight="false" outlineLevel="0" collapsed="false">
      <c r="A25" s="16" t="str">
        <f aca="false">IF('Prix négociés'!$B$25="","",'Prix négociés'!A25)</f>
        <v/>
      </c>
      <c r="B25" s="16" t="str">
        <f aca="false">IF('Prix négociés'!$B$25="","",'Prix négociés'!B25)</f>
        <v/>
      </c>
      <c r="C25" s="16" t="str">
        <f aca="false">IF('Prix négociés'!$B$25="","",'Prix négociés'!C25)</f>
        <v/>
      </c>
      <c r="D25" s="14" t="str">
        <f aca="false">IF('Prix négociés'!$B$25="","",'Prix négociés'!G25)</f>
        <v/>
      </c>
      <c r="E25" s="16" t="str">
        <f aca="false">IF('Prix négociés'!$J$25="","",COUNTIF(Factures!$N$5:$N$504,'Prix négociés'!$J$25))</f>
        <v/>
      </c>
      <c r="F25" s="14" t="str">
        <f aca="false">IF(N(E25)=0,"",AVERAGEIFS(Factures!$F$5:$F$504,Factures!$N$5:$N$504,'Prix négociés'!$J$25,Factures!$A$5:$A$504,_xlfn.MINIFS(Factures!$A$5:$A$504,Factures!$N$5:$N$504,'Prix négociés'!$J$25)))</f>
        <v/>
      </c>
      <c r="G25" s="19" t="str">
        <f aca="false">IF(N(E25)=0,"",_xlfn.MAXIFS(Factures!$A$5:$A$504,Factures!$N$5:$N$504,'Prix négociés'!$J$25))</f>
        <v/>
      </c>
      <c r="H25" s="14" t="str">
        <f aca="false">IF(N(E25)=0,"",AVERAGEIFS(Factures!$F$5:$F$504,Factures!$N$5:$N$504,'Prix négociés'!$J$25,Factures!$A$5:$A$504,G25))</f>
        <v/>
      </c>
      <c r="I25" s="17" t="str">
        <f aca="false">IF(OR(H25="",N(D25)=0),"",H25/D25-1)</f>
        <v/>
      </c>
      <c r="J25" s="18" t="str">
        <f aca="false">IF(I25="","",IF(I25&gt;'Mode d''emploi'!$B$24,"Plus cher que négocié","OK"))</f>
        <v/>
      </c>
    </row>
    <row r="26" customFormat="false" ht="15" hidden="false" customHeight="false" outlineLevel="0" collapsed="false">
      <c r="A26" s="16" t="str">
        <f aca="false">IF('Prix négociés'!$B$26="","",'Prix négociés'!A26)</f>
        <v/>
      </c>
      <c r="B26" s="16" t="str">
        <f aca="false">IF('Prix négociés'!$B$26="","",'Prix négociés'!B26)</f>
        <v/>
      </c>
      <c r="C26" s="16" t="str">
        <f aca="false">IF('Prix négociés'!$B$26="","",'Prix négociés'!C26)</f>
        <v/>
      </c>
      <c r="D26" s="14" t="str">
        <f aca="false">IF('Prix négociés'!$B$26="","",'Prix négociés'!G26)</f>
        <v/>
      </c>
      <c r="E26" s="16" t="str">
        <f aca="false">IF('Prix négociés'!$J$26="","",COUNTIF(Factures!$N$5:$N$504,'Prix négociés'!$J$26))</f>
        <v/>
      </c>
      <c r="F26" s="14" t="str">
        <f aca="false">IF(N(E26)=0,"",AVERAGEIFS(Factures!$F$5:$F$504,Factures!$N$5:$N$504,'Prix négociés'!$J$26,Factures!$A$5:$A$504,_xlfn.MINIFS(Factures!$A$5:$A$504,Factures!$N$5:$N$504,'Prix négociés'!$J$26)))</f>
        <v/>
      </c>
      <c r="G26" s="19" t="str">
        <f aca="false">IF(N(E26)=0,"",_xlfn.MAXIFS(Factures!$A$5:$A$504,Factures!$N$5:$N$504,'Prix négociés'!$J$26))</f>
        <v/>
      </c>
      <c r="H26" s="14" t="str">
        <f aca="false">IF(N(E26)=0,"",AVERAGEIFS(Factures!$F$5:$F$504,Factures!$N$5:$N$504,'Prix négociés'!$J$26,Factures!$A$5:$A$504,G26))</f>
        <v/>
      </c>
      <c r="I26" s="17" t="str">
        <f aca="false">IF(OR(H26="",N(D26)=0),"",H26/D26-1)</f>
        <v/>
      </c>
      <c r="J26" s="18" t="str">
        <f aca="false">IF(I26="","",IF(I26&gt;'Mode d''emploi'!$B$24,"Plus cher que négocié","OK"))</f>
        <v/>
      </c>
    </row>
    <row r="27" customFormat="false" ht="15" hidden="false" customHeight="false" outlineLevel="0" collapsed="false">
      <c r="A27" s="16" t="str">
        <f aca="false">IF('Prix négociés'!$B$27="","",'Prix négociés'!A27)</f>
        <v/>
      </c>
      <c r="B27" s="16" t="str">
        <f aca="false">IF('Prix négociés'!$B$27="","",'Prix négociés'!B27)</f>
        <v/>
      </c>
      <c r="C27" s="16" t="str">
        <f aca="false">IF('Prix négociés'!$B$27="","",'Prix négociés'!C27)</f>
        <v/>
      </c>
      <c r="D27" s="14" t="str">
        <f aca="false">IF('Prix négociés'!$B$27="","",'Prix négociés'!G27)</f>
        <v/>
      </c>
      <c r="E27" s="16" t="str">
        <f aca="false">IF('Prix négociés'!$J$27="","",COUNTIF(Factures!$N$5:$N$504,'Prix négociés'!$J$27))</f>
        <v/>
      </c>
      <c r="F27" s="14" t="str">
        <f aca="false">IF(N(E27)=0,"",AVERAGEIFS(Factures!$F$5:$F$504,Factures!$N$5:$N$504,'Prix négociés'!$J$27,Factures!$A$5:$A$504,_xlfn.MINIFS(Factures!$A$5:$A$504,Factures!$N$5:$N$504,'Prix négociés'!$J$27)))</f>
        <v/>
      </c>
      <c r="G27" s="19" t="str">
        <f aca="false">IF(N(E27)=0,"",_xlfn.MAXIFS(Factures!$A$5:$A$504,Factures!$N$5:$N$504,'Prix négociés'!$J$27))</f>
        <v/>
      </c>
      <c r="H27" s="14" t="str">
        <f aca="false">IF(N(E27)=0,"",AVERAGEIFS(Factures!$F$5:$F$504,Factures!$N$5:$N$504,'Prix négociés'!$J$27,Factures!$A$5:$A$504,G27))</f>
        <v/>
      </c>
      <c r="I27" s="17" t="str">
        <f aca="false">IF(OR(H27="",N(D27)=0),"",H27/D27-1)</f>
        <v/>
      </c>
      <c r="J27" s="18" t="str">
        <f aca="false">IF(I27="","",IF(I27&gt;'Mode d''emploi'!$B$24,"Plus cher que négocié","OK"))</f>
        <v/>
      </c>
    </row>
    <row r="28" customFormat="false" ht="15" hidden="false" customHeight="false" outlineLevel="0" collapsed="false">
      <c r="A28" s="16" t="str">
        <f aca="false">IF('Prix négociés'!$B$28="","",'Prix négociés'!A28)</f>
        <v/>
      </c>
      <c r="B28" s="16" t="str">
        <f aca="false">IF('Prix négociés'!$B$28="","",'Prix négociés'!B28)</f>
        <v/>
      </c>
      <c r="C28" s="16" t="str">
        <f aca="false">IF('Prix négociés'!$B$28="","",'Prix négociés'!C28)</f>
        <v/>
      </c>
      <c r="D28" s="14" t="str">
        <f aca="false">IF('Prix négociés'!$B$28="","",'Prix négociés'!G28)</f>
        <v/>
      </c>
      <c r="E28" s="16" t="str">
        <f aca="false">IF('Prix négociés'!$J$28="","",COUNTIF(Factures!$N$5:$N$504,'Prix négociés'!$J$28))</f>
        <v/>
      </c>
      <c r="F28" s="14" t="str">
        <f aca="false">IF(N(E28)=0,"",AVERAGEIFS(Factures!$F$5:$F$504,Factures!$N$5:$N$504,'Prix négociés'!$J$28,Factures!$A$5:$A$504,_xlfn.MINIFS(Factures!$A$5:$A$504,Factures!$N$5:$N$504,'Prix négociés'!$J$28)))</f>
        <v/>
      </c>
      <c r="G28" s="19" t="str">
        <f aca="false">IF(N(E28)=0,"",_xlfn.MAXIFS(Factures!$A$5:$A$504,Factures!$N$5:$N$504,'Prix négociés'!$J$28))</f>
        <v/>
      </c>
      <c r="H28" s="14" t="str">
        <f aca="false">IF(N(E28)=0,"",AVERAGEIFS(Factures!$F$5:$F$504,Factures!$N$5:$N$504,'Prix négociés'!$J$28,Factures!$A$5:$A$504,G28))</f>
        <v/>
      </c>
      <c r="I28" s="17" t="str">
        <f aca="false">IF(OR(H28="",N(D28)=0),"",H28/D28-1)</f>
        <v/>
      </c>
      <c r="J28" s="18" t="str">
        <f aca="false">IF(I28="","",IF(I28&gt;'Mode d''emploi'!$B$24,"Plus cher que négocié","OK"))</f>
        <v/>
      </c>
    </row>
    <row r="29" customFormat="false" ht="15" hidden="false" customHeight="false" outlineLevel="0" collapsed="false">
      <c r="A29" s="16" t="str">
        <f aca="false">IF('Prix négociés'!$B$29="","",'Prix négociés'!A29)</f>
        <v/>
      </c>
      <c r="B29" s="16" t="str">
        <f aca="false">IF('Prix négociés'!$B$29="","",'Prix négociés'!B29)</f>
        <v/>
      </c>
      <c r="C29" s="16" t="str">
        <f aca="false">IF('Prix négociés'!$B$29="","",'Prix négociés'!C29)</f>
        <v/>
      </c>
      <c r="D29" s="14" t="str">
        <f aca="false">IF('Prix négociés'!$B$29="","",'Prix négociés'!G29)</f>
        <v/>
      </c>
      <c r="E29" s="16" t="str">
        <f aca="false">IF('Prix négociés'!$J$29="","",COUNTIF(Factures!$N$5:$N$504,'Prix négociés'!$J$29))</f>
        <v/>
      </c>
      <c r="F29" s="14" t="str">
        <f aca="false">IF(N(E29)=0,"",AVERAGEIFS(Factures!$F$5:$F$504,Factures!$N$5:$N$504,'Prix négociés'!$J$29,Factures!$A$5:$A$504,_xlfn.MINIFS(Factures!$A$5:$A$504,Factures!$N$5:$N$504,'Prix négociés'!$J$29)))</f>
        <v/>
      </c>
      <c r="G29" s="19" t="str">
        <f aca="false">IF(N(E29)=0,"",_xlfn.MAXIFS(Factures!$A$5:$A$504,Factures!$N$5:$N$504,'Prix négociés'!$J$29))</f>
        <v/>
      </c>
      <c r="H29" s="14" t="str">
        <f aca="false">IF(N(E29)=0,"",AVERAGEIFS(Factures!$F$5:$F$504,Factures!$N$5:$N$504,'Prix négociés'!$J$29,Factures!$A$5:$A$504,G29))</f>
        <v/>
      </c>
      <c r="I29" s="17" t="str">
        <f aca="false">IF(OR(H29="",N(D29)=0),"",H29/D29-1)</f>
        <v/>
      </c>
      <c r="J29" s="18" t="str">
        <f aca="false">IF(I29="","",IF(I29&gt;'Mode d''emploi'!$B$24,"Plus cher que négocié","OK"))</f>
        <v/>
      </c>
    </row>
    <row r="30" customFormat="false" ht="15" hidden="false" customHeight="false" outlineLevel="0" collapsed="false">
      <c r="A30" s="16" t="str">
        <f aca="false">IF('Prix négociés'!$B$30="","",'Prix négociés'!A30)</f>
        <v/>
      </c>
      <c r="B30" s="16" t="str">
        <f aca="false">IF('Prix négociés'!$B$30="","",'Prix négociés'!B30)</f>
        <v/>
      </c>
      <c r="C30" s="16" t="str">
        <f aca="false">IF('Prix négociés'!$B$30="","",'Prix négociés'!C30)</f>
        <v/>
      </c>
      <c r="D30" s="14" t="str">
        <f aca="false">IF('Prix négociés'!$B$30="","",'Prix négociés'!G30)</f>
        <v/>
      </c>
      <c r="E30" s="16" t="str">
        <f aca="false">IF('Prix négociés'!$J$30="","",COUNTIF(Factures!$N$5:$N$504,'Prix négociés'!$J$30))</f>
        <v/>
      </c>
      <c r="F30" s="14" t="str">
        <f aca="false">IF(N(E30)=0,"",AVERAGEIFS(Factures!$F$5:$F$504,Factures!$N$5:$N$504,'Prix négociés'!$J$30,Factures!$A$5:$A$504,_xlfn.MINIFS(Factures!$A$5:$A$504,Factures!$N$5:$N$504,'Prix négociés'!$J$30)))</f>
        <v/>
      </c>
      <c r="G30" s="19" t="str">
        <f aca="false">IF(N(E30)=0,"",_xlfn.MAXIFS(Factures!$A$5:$A$504,Factures!$N$5:$N$504,'Prix négociés'!$J$30))</f>
        <v/>
      </c>
      <c r="H30" s="14" t="str">
        <f aca="false">IF(N(E30)=0,"",AVERAGEIFS(Factures!$F$5:$F$504,Factures!$N$5:$N$504,'Prix négociés'!$J$30,Factures!$A$5:$A$504,G30))</f>
        <v/>
      </c>
      <c r="I30" s="17" t="str">
        <f aca="false">IF(OR(H30="",N(D30)=0),"",H30/D30-1)</f>
        <v/>
      </c>
      <c r="J30" s="18" t="str">
        <f aca="false">IF(I30="","",IF(I30&gt;'Mode d''emploi'!$B$24,"Plus cher que négocié","OK"))</f>
        <v/>
      </c>
    </row>
    <row r="31" customFormat="false" ht="15" hidden="false" customHeight="false" outlineLevel="0" collapsed="false">
      <c r="A31" s="16" t="str">
        <f aca="false">IF('Prix négociés'!$B$31="","",'Prix négociés'!A31)</f>
        <v/>
      </c>
      <c r="B31" s="16" t="str">
        <f aca="false">IF('Prix négociés'!$B$31="","",'Prix négociés'!B31)</f>
        <v/>
      </c>
      <c r="C31" s="16" t="str">
        <f aca="false">IF('Prix négociés'!$B$31="","",'Prix négociés'!C31)</f>
        <v/>
      </c>
      <c r="D31" s="14" t="str">
        <f aca="false">IF('Prix négociés'!$B$31="","",'Prix négociés'!G31)</f>
        <v/>
      </c>
      <c r="E31" s="16" t="str">
        <f aca="false">IF('Prix négociés'!$J$31="","",COUNTIF(Factures!$N$5:$N$504,'Prix négociés'!$J$31))</f>
        <v/>
      </c>
      <c r="F31" s="14" t="str">
        <f aca="false">IF(N(E31)=0,"",AVERAGEIFS(Factures!$F$5:$F$504,Factures!$N$5:$N$504,'Prix négociés'!$J$31,Factures!$A$5:$A$504,_xlfn.MINIFS(Factures!$A$5:$A$504,Factures!$N$5:$N$504,'Prix négociés'!$J$31)))</f>
        <v/>
      </c>
      <c r="G31" s="19" t="str">
        <f aca="false">IF(N(E31)=0,"",_xlfn.MAXIFS(Factures!$A$5:$A$504,Factures!$N$5:$N$504,'Prix négociés'!$J$31))</f>
        <v/>
      </c>
      <c r="H31" s="14" t="str">
        <f aca="false">IF(N(E31)=0,"",AVERAGEIFS(Factures!$F$5:$F$504,Factures!$N$5:$N$504,'Prix négociés'!$J$31,Factures!$A$5:$A$504,G31))</f>
        <v/>
      </c>
      <c r="I31" s="17" t="str">
        <f aca="false">IF(OR(H31="",N(D31)=0),"",H31/D31-1)</f>
        <v/>
      </c>
      <c r="J31" s="18" t="str">
        <f aca="false">IF(I31="","",IF(I31&gt;'Mode d''emploi'!$B$24,"Plus cher que négocié","OK"))</f>
        <v/>
      </c>
    </row>
    <row r="32" customFormat="false" ht="15" hidden="false" customHeight="false" outlineLevel="0" collapsed="false">
      <c r="A32" s="16" t="str">
        <f aca="false">IF('Prix négociés'!$B$32="","",'Prix négociés'!A32)</f>
        <v/>
      </c>
      <c r="B32" s="16" t="str">
        <f aca="false">IF('Prix négociés'!$B$32="","",'Prix négociés'!B32)</f>
        <v/>
      </c>
      <c r="C32" s="16" t="str">
        <f aca="false">IF('Prix négociés'!$B$32="","",'Prix négociés'!C32)</f>
        <v/>
      </c>
      <c r="D32" s="14" t="str">
        <f aca="false">IF('Prix négociés'!$B$32="","",'Prix négociés'!G32)</f>
        <v/>
      </c>
      <c r="E32" s="16" t="str">
        <f aca="false">IF('Prix négociés'!$J$32="","",COUNTIF(Factures!$N$5:$N$504,'Prix négociés'!$J$32))</f>
        <v/>
      </c>
      <c r="F32" s="14" t="str">
        <f aca="false">IF(N(E32)=0,"",AVERAGEIFS(Factures!$F$5:$F$504,Factures!$N$5:$N$504,'Prix négociés'!$J$32,Factures!$A$5:$A$504,_xlfn.MINIFS(Factures!$A$5:$A$504,Factures!$N$5:$N$504,'Prix négociés'!$J$32)))</f>
        <v/>
      </c>
      <c r="G32" s="19" t="str">
        <f aca="false">IF(N(E32)=0,"",_xlfn.MAXIFS(Factures!$A$5:$A$504,Factures!$N$5:$N$504,'Prix négociés'!$J$32))</f>
        <v/>
      </c>
      <c r="H32" s="14" t="str">
        <f aca="false">IF(N(E32)=0,"",AVERAGEIFS(Factures!$F$5:$F$504,Factures!$N$5:$N$504,'Prix négociés'!$J$32,Factures!$A$5:$A$504,G32))</f>
        <v/>
      </c>
      <c r="I32" s="17" t="str">
        <f aca="false">IF(OR(H32="",N(D32)=0),"",H32/D32-1)</f>
        <v/>
      </c>
      <c r="J32" s="18" t="str">
        <f aca="false">IF(I32="","",IF(I32&gt;'Mode d''emploi'!$B$24,"Plus cher que négocié","OK"))</f>
        <v/>
      </c>
    </row>
    <row r="33" customFormat="false" ht="15" hidden="false" customHeight="false" outlineLevel="0" collapsed="false">
      <c r="A33" s="16" t="str">
        <f aca="false">IF('Prix négociés'!$B$33="","",'Prix négociés'!A33)</f>
        <v/>
      </c>
      <c r="B33" s="16" t="str">
        <f aca="false">IF('Prix négociés'!$B$33="","",'Prix négociés'!B33)</f>
        <v/>
      </c>
      <c r="C33" s="16" t="str">
        <f aca="false">IF('Prix négociés'!$B$33="","",'Prix négociés'!C33)</f>
        <v/>
      </c>
      <c r="D33" s="14" t="str">
        <f aca="false">IF('Prix négociés'!$B$33="","",'Prix négociés'!G33)</f>
        <v/>
      </c>
      <c r="E33" s="16" t="str">
        <f aca="false">IF('Prix négociés'!$J$33="","",COUNTIF(Factures!$N$5:$N$504,'Prix négociés'!$J$33))</f>
        <v/>
      </c>
      <c r="F33" s="14" t="str">
        <f aca="false">IF(N(E33)=0,"",AVERAGEIFS(Factures!$F$5:$F$504,Factures!$N$5:$N$504,'Prix négociés'!$J$33,Factures!$A$5:$A$504,_xlfn.MINIFS(Factures!$A$5:$A$504,Factures!$N$5:$N$504,'Prix négociés'!$J$33)))</f>
        <v/>
      </c>
      <c r="G33" s="19" t="str">
        <f aca="false">IF(N(E33)=0,"",_xlfn.MAXIFS(Factures!$A$5:$A$504,Factures!$N$5:$N$504,'Prix négociés'!$J$33))</f>
        <v/>
      </c>
      <c r="H33" s="14" t="str">
        <f aca="false">IF(N(E33)=0,"",AVERAGEIFS(Factures!$F$5:$F$504,Factures!$N$5:$N$504,'Prix négociés'!$J$33,Factures!$A$5:$A$504,G33))</f>
        <v/>
      </c>
      <c r="I33" s="17" t="str">
        <f aca="false">IF(OR(H33="",N(D33)=0),"",H33/D33-1)</f>
        <v/>
      </c>
      <c r="J33" s="18" t="str">
        <f aca="false">IF(I33="","",IF(I33&gt;'Mode d''emploi'!$B$24,"Plus cher que négocié","OK"))</f>
        <v/>
      </c>
    </row>
    <row r="34" customFormat="false" ht="15" hidden="false" customHeight="false" outlineLevel="0" collapsed="false">
      <c r="A34" s="16" t="str">
        <f aca="false">IF('Prix négociés'!$B$34="","",'Prix négociés'!A34)</f>
        <v/>
      </c>
      <c r="B34" s="16" t="str">
        <f aca="false">IF('Prix négociés'!$B$34="","",'Prix négociés'!B34)</f>
        <v/>
      </c>
      <c r="C34" s="16" t="str">
        <f aca="false">IF('Prix négociés'!$B$34="","",'Prix négociés'!C34)</f>
        <v/>
      </c>
      <c r="D34" s="14" t="str">
        <f aca="false">IF('Prix négociés'!$B$34="","",'Prix négociés'!G34)</f>
        <v/>
      </c>
      <c r="E34" s="16" t="str">
        <f aca="false">IF('Prix négociés'!$J$34="","",COUNTIF(Factures!$N$5:$N$504,'Prix négociés'!$J$34))</f>
        <v/>
      </c>
      <c r="F34" s="14" t="str">
        <f aca="false">IF(N(E34)=0,"",AVERAGEIFS(Factures!$F$5:$F$504,Factures!$N$5:$N$504,'Prix négociés'!$J$34,Factures!$A$5:$A$504,_xlfn.MINIFS(Factures!$A$5:$A$504,Factures!$N$5:$N$504,'Prix négociés'!$J$34)))</f>
        <v/>
      </c>
      <c r="G34" s="19" t="str">
        <f aca="false">IF(N(E34)=0,"",_xlfn.MAXIFS(Factures!$A$5:$A$504,Factures!$N$5:$N$504,'Prix négociés'!$J$34))</f>
        <v/>
      </c>
      <c r="H34" s="14" t="str">
        <f aca="false">IF(N(E34)=0,"",AVERAGEIFS(Factures!$F$5:$F$504,Factures!$N$5:$N$504,'Prix négociés'!$J$34,Factures!$A$5:$A$504,G34))</f>
        <v/>
      </c>
      <c r="I34" s="17" t="str">
        <f aca="false">IF(OR(H34="",N(D34)=0),"",H34/D34-1)</f>
        <v/>
      </c>
      <c r="J34" s="18" t="str">
        <f aca="false">IF(I34="","",IF(I34&gt;'Mode d''emploi'!$B$24,"Plus cher que négocié","OK"))</f>
        <v/>
      </c>
    </row>
    <row r="35" customFormat="false" ht="15" hidden="false" customHeight="false" outlineLevel="0" collapsed="false">
      <c r="A35" s="16" t="str">
        <f aca="false">IF('Prix négociés'!$B$35="","",'Prix négociés'!A35)</f>
        <v/>
      </c>
      <c r="B35" s="16" t="str">
        <f aca="false">IF('Prix négociés'!$B$35="","",'Prix négociés'!B35)</f>
        <v/>
      </c>
      <c r="C35" s="16" t="str">
        <f aca="false">IF('Prix négociés'!$B$35="","",'Prix négociés'!C35)</f>
        <v/>
      </c>
      <c r="D35" s="14" t="str">
        <f aca="false">IF('Prix négociés'!$B$35="","",'Prix négociés'!G35)</f>
        <v/>
      </c>
      <c r="E35" s="16" t="str">
        <f aca="false">IF('Prix négociés'!$J$35="","",COUNTIF(Factures!$N$5:$N$504,'Prix négociés'!$J$35))</f>
        <v/>
      </c>
      <c r="F35" s="14" t="str">
        <f aca="false">IF(N(E35)=0,"",AVERAGEIFS(Factures!$F$5:$F$504,Factures!$N$5:$N$504,'Prix négociés'!$J$35,Factures!$A$5:$A$504,_xlfn.MINIFS(Factures!$A$5:$A$504,Factures!$N$5:$N$504,'Prix négociés'!$J$35)))</f>
        <v/>
      </c>
      <c r="G35" s="19" t="str">
        <f aca="false">IF(N(E35)=0,"",_xlfn.MAXIFS(Factures!$A$5:$A$504,Factures!$N$5:$N$504,'Prix négociés'!$J$35))</f>
        <v/>
      </c>
      <c r="H35" s="14" t="str">
        <f aca="false">IF(N(E35)=0,"",AVERAGEIFS(Factures!$F$5:$F$504,Factures!$N$5:$N$504,'Prix négociés'!$J$35,Factures!$A$5:$A$504,G35))</f>
        <v/>
      </c>
      <c r="I35" s="17" t="str">
        <f aca="false">IF(OR(H35="",N(D35)=0),"",H35/D35-1)</f>
        <v/>
      </c>
      <c r="J35" s="18" t="str">
        <f aca="false">IF(I35="","",IF(I35&gt;'Mode d''emploi'!$B$24,"Plus cher que négocié","OK"))</f>
        <v/>
      </c>
    </row>
    <row r="36" customFormat="false" ht="15" hidden="false" customHeight="false" outlineLevel="0" collapsed="false">
      <c r="A36" s="16" t="str">
        <f aca="false">IF('Prix négociés'!$B$36="","",'Prix négociés'!A36)</f>
        <v/>
      </c>
      <c r="B36" s="16" t="str">
        <f aca="false">IF('Prix négociés'!$B$36="","",'Prix négociés'!B36)</f>
        <v/>
      </c>
      <c r="C36" s="16" t="str">
        <f aca="false">IF('Prix négociés'!$B$36="","",'Prix négociés'!C36)</f>
        <v/>
      </c>
      <c r="D36" s="14" t="str">
        <f aca="false">IF('Prix négociés'!$B$36="","",'Prix négociés'!G36)</f>
        <v/>
      </c>
      <c r="E36" s="16" t="str">
        <f aca="false">IF('Prix négociés'!$J$36="","",COUNTIF(Factures!$N$5:$N$504,'Prix négociés'!$J$36))</f>
        <v/>
      </c>
      <c r="F36" s="14" t="str">
        <f aca="false">IF(N(E36)=0,"",AVERAGEIFS(Factures!$F$5:$F$504,Factures!$N$5:$N$504,'Prix négociés'!$J$36,Factures!$A$5:$A$504,_xlfn.MINIFS(Factures!$A$5:$A$504,Factures!$N$5:$N$504,'Prix négociés'!$J$36)))</f>
        <v/>
      </c>
      <c r="G36" s="19" t="str">
        <f aca="false">IF(N(E36)=0,"",_xlfn.MAXIFS(Factures!$A$5:$A$504,Factures!$N$5:$N$504,'Prix négociés'!$J$36))</f>
        <v/>
      </c>
      <c r="H36" s="14" t="str">
        <f aca="false">IF(N(E36)=0,"",AVERAGEIFS(Factures!$F$5:$F$504,Factures!$N$5:$N$504,'Prix négociés'!$J$36,Factures!$A$5:$A$504,G36))</f>
        <v/>
      </c>
      <c r="I36" s="17" t="str">
        <f aca="false">IF(OR(H36="",N(D36)=0),"",H36/D36-1)</f>
        <v/>
      </c>
      <c r="J36" s="18" t="str">
        <f aca="false">IF(I36="","",IF(I36&gt;'Mode d''emploi'!$B$24,"Plus cher que négocié","OK"))</f>
        <v/>
      </c>
    </row>
    <row r="37" customFormat="false" ht="15" hidden="false" customHeight="false" outlineLevel="0" collapsed="false">
      <c r="A37" s="16" t="str">
        <f aca="false">IF('Prix négociés'!$B$37="","",'Prix négociés'!A37)</f>
        <v/>
      </c>
      <c r="B37" s="16" t="str">
        <f aca="false">IF('Prix négociés'!$B$37="","",'Prix négociés'!B37)</f>
        <v/>
      </c>
      <c r="C37" s="16" t="str">
        <f aca="false">IF('Prix négociés'!$B$37="","",'Prix négociés'!C37)</f>
        <v/>
      </c>
      <c r="D37" s="14" t="str">
        <f aca="false">IF('Prix négociés'!$B$37="","",'Prix négociés'!G37)</f>
        <v/>
      </c>
      <c r="E37" s="16" t="str">
        <f aca="false">IF('Prix négociés'!$J$37="","",COUNTIF(Factures!$N$5:$N$504,'Prix négociés'!$J$37))</f>
        <v/>
      </c>
      <c r="F37" s="14" t="str">
        <f aca="false">IF(N(E37)=0,"",AVERAGEIFS(Factures!$F$5:$F$504,Factures!$N$5:$N$504,'Prix négociés'!$J$37,Factures!$A$5:$A$504,_xlfn.MINIFS(Factures!$A$5:$A$504,Factures!$N$5:$N$504,'Prix négociés'!$J$37)))</f>
        <v/>
      </c>
      <c r="G37" s="19" t="str">
        <f aca="false">IF(N(E37)=0,"",_xlfn.MAXIFS(Factures!$A$5:$A$504,Factures!$N$5:$N$504,'Prix négociés'!$J$37))</f>
        <v/>
      </c>
      <c r="H37" s="14" t="str">
        <f aca="false">IF(N(E37)=0,"",AVERAGEIFS(Factures!$F$5:$F$504,Factures!$N$5:$N$504,'Prix négociés'!$J$37,Factures!$A$5:$A$504,G37))</f>
        <v/>
      </c>
      <c r="I37" s="17" t="str">
        <f aca="false">IF(OR(H37="",N(D37)=0),"",H37/D37-1)</f>
        <v/>
      </c>
      <c r="J37" s="18" t="str">
        <f aca="false">IF(I37="","",IF(I37&gt;'Mode d''emploi'!$B$24,"Plus cher que négocié","OK"))</f>
        <v/>
      </c>
    </row>
    <row r="38" customFormat="false" ht="15" hidden="false" customHeight="false" outlineLevel="0" collapsed="false">
      <c r="A38" s="16" t="str">
        <f aca="false">IF('Prix négociés'!$B$38="","",'Prix négociés'!A38)</f>
        <v/>
      </c>
      <c r="B38" s="16" t="str">
        <f aca="false">IF('Prix négociés'!$B$38="","",'Prix négociés'!B38)</f>
        <v/>
      </c>
      <c r="C38" s="16" t="str">
        <f aca="false">IF('Prix négociés'!$B$38="","",'Prix négociés'!C38)</f>
        <v/>
      </c>
      <c r="D38" s="14" t="str">
        <f aca="false">IF('Prix négociés'!$B$38="","",'Prix négociés'!G38)</f>
        <v/>
      </c>
      <c r="E38" s="16" t="str">
        <f aca="false">IF('Prix négociés'!$J$38="","",COUNTIF(Factures!$N$5:$N$504,'Prix négociés'!$J$38))</f>
        <v/>
      </c>
      <c r="F38" s="14" t="str">
        <f aca="false">IF(N(E38)=0,"",AVERAGEIFS(Factures!$F$5:$F$504,Factures!$N$5:$N$504,'Prix négociés'!$J$38,Factures!$A$5:$A$504,_xlfn.MINIFS(Factures!$A$5:$A$504,Factures!$N$5:$N$504,'Prix négociés'!$J$38)))</f>
        <v/>
      </c>
      <c r="G38" s="19" t="str">
        <f aca="false">IF(N(E38)=0,"",_xlfn.MAXIFS(Factures!$A$5:$A$504,Factures!$N$5:$N$504,'Prix négociés'!$J$38))</f>
        <v/>
      </c>
      <c r="H38" s="14" t="str">
        <f aca="false">IF(N(E38)=0,"",AVERAGEIFS(Factures!$F$5:$F$504,Factures!$N$5:$N$504,'Prix négociés'!$J$38,Factures!$A$5:$A$504,G38))</f>
        <v/>
      </c>
      <c r="I38" s="17" t="str">
        <f aca="false">IF(OR(H38="",N(D38)=0),"",H38/D38-1)</f>
        <v/>
      </c>
      <c r="J38" s="18" t="str">
        <f aca="false">IF(I38="","",IF(I38&gt;'Mode d''emploi'!$B$24,"Plus cher que négocié","OK"))</f>
        <v/>
      </c>
    </row>
    <row r="39" customFormat="false" ht="15" hidden="false" customHeight="false" outlineLevel="0" collapsed="false">
      <c r="A39" s="16" t="str">
        <f aca="false">IF('Prix négociés'!$B$39="","",'Prix négociés'!A39)</f>
        <v/>
      </c>
      <c r="B39" s="16" t="str">
        <f aca="false">IF('Prix négociés'!$B$39="","",'Prix négociés'!B39)</f>
        <v/>
      </c>
      <c r="C39" s="16" t="str">
        <f aca="false">IF('Prix négociés'!$B$39="","",'Prix négociés'!C39)</f>
        <v/>
      </c>
      <c r="D39" s="14" t="str">
        <f aca="false">IF('Prix négociés'!$B$39="","",'Prix négociés'!G39)</f>
        <v/>
      </c>
      <c r="E39" s="16" t="str">
        <f aca="false">IF('Prix négociés'!$J$39="","",COUNTIF(Factures!$N$5:$N$504,'Prix négociés'!$J$39))</f>
        <v/>
      </c>
      <c r="F39" s="14" t="str">
        <f aca="false">IF(N(E39)=0,"",AVERAGEIFS(Factures!$F$5:$F$504,Factures!$N$5:$N$504,'Prix négociés'!$J$39,Factures!$A$5:$A$504,_xlfn.MINIFS(Factures!$A$5:$A$504,Factures!$N$5:$N$504,'Prix négociés'!$J$39)))</f>
        <v/>
      </c>
      <c r="G39" s="19" t="str">
        <f aca="false">IF(N(E39)=0,"",_xlfn.MAXIFS(Factures!$A$5:$A$504,Factures!$N$5:$N$504,'Prix négociés'!$J$39))</f>
        <v/>
      </c>
      <c r="H39" s="14" t="str">
        <f aca="false">IF(N(E39)=0,"",AVERAGEIFS(Factures!$F$5:$F$504,Factures!$N$5:$N$504,'Prix négociés'!$J$39,Factures!$A$5:$A$504,G39))</f>
        <v/>
      </c>
      <c r="I39" s="17" t="str">
        <f aca="false">IF(OR(H39="",N(D39)=0),"",H39/D39-1)</f>
        <v/>
      </c>
      <c r="J39" s="18" t="str">
        <f aca="false">IF(I39="","",IF(I39&gt;'Mode d''emploi'!$B$24,"Plus cher que négocié","OK"))</f>
        <v/>
      </c>
    </row>
    <row r="40" customFormat="false" ht="15" hidden="false" customHeight="false" outlineLevel="0" collapsed="false">
      <c r="A40" s="16" t="str">
        <f aca="false">IF('Prix négociés'!$B$40="","",'Prix négociés'!A40)</f>
        <v/>
      </c>
      <c r="B40" s="16" t="str">
        <f aca="false">IF('Prix négociés'!$B$40="","",'Prix négociés'!B40)</f>
        <v/>
      </c>
      <c r="C40" s="16" t="str">
        <f aca="false">IF('Prix négociés'!$B$40="","",'Prix négociés'!C40)</f>
        <v/>
      </c>
      <c r="D40" s="14" t="str">
        <f aca="false">IF('Prix négociés'!$B$40="","",'Prix négociés'!G40)</f>
        <v/>
      </c>
      <c r="E40" s="16" t="str">
        <f aca="false">IF('Prix négociés'!$J$40="","",COUNTIF(Factures!$N$5:$N$504,'Prix négociés'!$J$40))</f>
        <v/>
      </c>
      <c r="F40" s="14" t="str">
        <f aca="false">IF(N(E40)=0,"",AVERAGEIFS(Factures!$F$5:$F$504,Factures!$N$5:$N$504,'Prix négociés'!$J$40,Factures!$A$5:$A$504,_xlfn.MINIFS(Factures!$A$5:$A$504,Factures!$N$5:$N$504,'Prix négociés'!$J$40)))</f>
        <v/>
      </c>
      <c r="G40" s="19" t="str">
        <f aca="false">IF(N(E40)=0,"",_xlfn.MAXIFS(Factures!$A$5:$A$504,Factures!$N$5:$N$504,'Prix négociés'!$J$40))</f>
        <v/>
      </c>
      <c r="H40" s="14" t="str">
        <f aca="false">IF(N(E40)=0,"",AVERAGEIFS(Factures!$F$5:$F$504,Factures!$N$5:$N$504,'Prix négociés'!$J$40,Factures!$A$5:$A$504,G40))</f>
        <v/>
      </c>
      <c r="I40" s="17" t="str">
        <f aca="false">IF(OR(H40="",N(D40)=0),"",H40/D40-1)</f>
        <v/>
      </c>
      <c r="J40" s="18" t="str">
        <f aca="false">IF(I40="","",IF(I40&gt;'Mode d''emploi'!$B$24,"Plus cher que négocié","OK"))</f>
        <v/>
      </c>
    </row>
    <row r="41" customFormat="false" ht="15" hidden="false" customHeight="false" outlineLevel="0" collapsed="false">
      <c r="A41" s="16" t="str">
        <f aca="false">IF('Prix négociés'!$B$41="","",'Prix négociés'!A41)</f>
        <v/>
      </c>
      <c r="B41" s="16" t="str">
        <f aca="false">IF('Prix négociés'!$B$41="","",'Prix négociés'!B41)</f>
        <v/>
      </c>
      <c r="C41" s="16" t="str">
        <f aca="false">IF('Prix négociés'!$B$41="","",'Prix négociés'!C41)</f>
        <v/>
      </c>
      <c r="D41" s="14" t="str">
        <f aca="false">IF('Prix négociés'!$B$41="","",'Prix négociés'!G41)</f>
        <v/>
      </c>
      <c r="E41" s="16" t="str">
        <f aca="false">IF('Prix négociés'!$J$41="","",COUNTIF(Factures!$N$5:$N$504,'Prix négociés'!$J$41))</f>
        <v/>
      </c>
      <c r="F41" s="14" t="str">
        <f aca="false">IF(N(E41)=0,"",AVERAGEIFS(Factures!$F$5:$F$504,Factures!$N$5:$N$504,'Prix négociés'!$J$41,Factures!$A$5:$A$504,_xlfn.MINIFS(Factures!$A$5:$A$504,Factures!$N$5:$N$504,'Prix négociés'!$J$41)))</f>
        <v/>
      </c>
      <c r="G41" s="19" t="str">
        <f aca="false">IF(N(E41)=0,"",_xlfn.MAXIFS(Factures!$A$5:$A$504,Factures!$N$5:$N$504,'Prix négociés'!$J$41))</f>
        <v/>
      </c>
      <c r="H41" s="14" t="str">
        <f aca="false">IF(N(E41)=0,"",AVERAGEIFS(Factures!$F$5:$F$504,Factures!$N$5:$N$504,'Prix négociés'!$J$41,Factures!$A$5:$A$504,G41))</f>
        <v/>
      </c>
      <c r="I41" s="17" t="str">
        <f aca="false">IF(OR(H41="",N(D41)=0),"",H41/D41-1)</f>
        <v/>
      </c>
      <c r="J41" s="18" t="str">
        <f aca="false">IF(I41="","",IF(I41&gt;'Mode d''emploi'!$B$24,"Plus cher que négocié","OK"))</f>
        <v/>
      </c>
    </row>
    <row r="42" customFormat="false" ht="15" hidden="false" customHeight="false" outlineLevel="0" collapsed="false">
      <c r="A42" s="16" t="str">
        <f aca="false">IF('Prix négociés'!$B$42="","",'Prix négociés'!A42)</f>
        <v/>
      </c>
      <c r="B42" s="16" t="str">
        <f aca="false">IF('Prix négociés'!$B$42="","",'Prix négociés'!B42)</f>
        <v/>
      </c>
      <c r="C42" s="16" t="str">
        <f aca="false">IF('Prix négociés'!$B$42="","",'Prix négociés'!C42)</f>
        <v/>
      </c>
      <c r="D42" s="14" t="str">
        <f aca="false">IF('Prix négociés'!$B$42="","",'Prix négociés'!G42)</f>
        <v/>
      </c>
      <c r="E42" s="16" t="str">
        <f aca="false">IF('Prix négociés'!$J$42="","",COUNTIF(Factures!$N$5:$N$504,'Prix négociés'!$J$42))</f>
        <v/>
      </c>
      <c r="F42" s="14" t="str">
        <f aca="false">IF(N(E42)=0,"",AVERAGEIFS(Factures!$F$5:$F$504,Factures!$N$5:$N$504,'Prix négociés'!$J$42,Factures!$A$5:$A$504,_xlfn.MINIFS(Factures!$A$5:$A$504,Factures!$N$5:$N$504,'Prix négociés'!$J$42)))</f>
        <v/>
      </c>
      <c r="G42" s="19" t="str">
        <f aca="false">IF(N(E42)=0,"",_xlfn.MAXIFS(Factures!$A$5:$A$504,Factures!$N$5:$N$504,'Prix négociés'!$J$42))</f>
        <v/>
      </c>
      <c r="H42" s="14" t="str">
        <f aca="false">IF(N(E42)=0,"",AVERAGEIFS(Factures!$F$5:$F$504,Factures!$N$5:$N$504,'Prix négociés'!$J$42,Factures!$A$5:$A$504,G42))</f>
        <v/>
      </c>
      <c r="I42" s="17" t="str">
        <f aca="false">IF(OR(H42="",N(D42)=0),"",H42/D42-1)</f>
        <v/>
      </c>
      <c r="J42" s="18" t="str">
        <f aca="false">IF(I42="","",IF(I42&gt;'Mode d''emploi'!$B$24,"Plus cher que négocié","OK"))</f>
        <v/>
      </c>
    </row>
    <row r="43" customFormat="false" ht="15" hidden="false" customHeight="false" outlineLevel="0" collapsed="false">
      <c r="A43" s="16" t="str">
        <f aca="false">IF('Prix négociés'!$B$43="","",'Prix négociés'!A43)</f>
        <v/>
      </c>
      <c r="B43" s="16" t="str">
        <f aca="false">IF('Prix négociés'!$B$43="","",'Prix négociés'!B43)</f>
        <v/>
      </c>
      <c r="C43" s="16" t="str">
        <f aca="false">IF('Prix négociés'!$B$43="","",'Prix négociés'!C43)</f>
        <v/>
      </c>
      <c r="D43" s="14" t="str">
        <f aca="false">IF('Prix négociés'!$B$43="","",'Prix négociés'!G43)</f>
        <v/>
      </c>
      <c r="E43" s="16" t="str">
        <f aca="false">IF('Prix négociés'!$J$43="","",COUNTIF(Factures!$N$5:$N$504,'Prix négociés'!$J$43))</f>
        <v/>
      </c>
      <c r="F43" s="14" t="str">
        <f aca="false">IF(N(E43)=0,"",AVERAGEIFS(Factures!$F$5:$F$504,Factures!$N$5:$N$504,'Prix négociés'!$J$43,Factures!$A$5:$A$504,_xlfn.MINIFS(Factures!$A$5:$A$504,Factures!$N$5:$N$504,'Prix négociés'!$J$43)))</f>
        <v/>
      </c>
      <c r="G43" s="19" t="str">
        <f aca="false">IF(N(E43)=0,"",_xlfn.MAXIFS(Factures!$A$5:$A$504,Factures!$N$5:$N$504,'Prix négociés'!$J$43))</f>
        <v/>
      </c>
      <c r="H43" s="14" t="str">
        <f aca="false">IF(N(E43)=0,"",AVERAGEIFS(Factures!$F$5:$F$504,Factures!$N$5:$N$504,'Prix négociés'!$J$43,Factures!$A$5:$A$504,G43))</f>
        <v/>
      </c>
      <c r="I43" s="17" t="str">
        <f aca="false">IF(OR(H43="",N(D43)=0),"",H43/D43-1)</f>
        <v/>
      </c>
      <c r="J43" s="18" t="str">
        <f aca="false">IF(I43="","",IF(I43&gt;'Mode d''emploi'!$B$24,"Plus cher que négocié","OK"))</f>
        <v/>
      </c>
    </row>
    <row r="44" customFormat="false" ht="15" hidden="false" customHeight="false" outlineLevel="0" collapsed="false">
      <c r="A44" s="16" t="str">
        <f aca="false">IF('Prix négociés'!$B$44="","",'Prix négociés'!A44)</f>
        <v/>
      </c>
      <c r="B44" s="16" t="str">
        <f aca="false">IF('Prix négociés'!$B$44="","",'Prix négociés'!B44)</f>
        <v/>
      </c>
      <c r="C44" s="16" t="str">
        <f aca="false">IF('Prix négociés'!$B$44="","",'Prix négociés'!C44)</f>
        <v/>
      </c>
      <c r="D44" s="14" t="str">
        <f aca="false">IF('Prix négociés'!$B$44="","",'Prix négociés'!G44)</f>
        <v/>
      </c>
      <c r="E44" s="16" t="str">
        <f aca="false">IF('Prix négociés'!$J$44="","",COUNTIF(Factures!$N$5:$N$504,'Prix négociés'!$J$44))</f>
        <v/>
      </c>
      <c r="F44" s="14" t="str">
        <f aca="false">IF(N(E44)=0,"",AVERAGEIFS(Factures!$F$5:$F$504,Factures!$N$5:$N$504,'Prix négociés'!$J$44,Factures!$A$5:$A$504,_xlfn.MINIFS(Factures!$A$5:$A$504,Factures!$N$5:$N$504,'Prix négociés'!$J$44)))</f>
        <v/>
      </c>
      <c r="G44" s="19" t="str">
        <f aca="false">IF(N(E44)=0,"",_xlfn.MAXIFS(Factures!$A$5:$A$504,Factures!$N$5:$N$504,'Prix négociés'!$J$44))</f>
        <v/>
      </c>
      <c r="H44" s="14" t="str">
        <f aca="false">IF(N(E44)=0,"",AVERAGEIFS(Factures!$F$5:$F$504,Factures!$N$5:$N$504,'Prix négociés'!$J$44,Factures!$A$5:$A$504,G44))</f>
        <v/>
      </c>
      <c r="I44" s="17" t="str">
        <f aca="false">IF(OR(H44="",N(D44)=0),"",H44/D44-1)</f>
        <v/>
      </c>
      <c r="J44" s="18" t="str">
        <f aca="false">IF(I44="","",IF(I44&gt;'Mode d''emploi'!$B$24,"Plus cher que négocié","OK"))</f>
        <v/>
      </c>
    </row>
    <row r="45" customFormat="false" ht="15" hidden="false" customHeight="false" outlineLevel="0" collapsed="false">
      <c r="A45" s="16" t="str">
        <f aca="false">IF('Prix négociés'!$B$45="","",'Prix négociés'!A45)</f>
        <v/>
      </c>
      <c r="B45" s="16" t="str">
        <f aca="false">IF('Prix négociés'!$B$45="","",'Prix négociés'!B45)</f>
        <v/>
      </c>
      <c r="C45" s="16" t="str">
        <f aca="false">IF('Prix négociés'!$B$45="","",'Prix négociés'!C45)</f>
        <v/>
      </c>
      <c r="D45" s="14" t="str">
        <f aca="false">IF('Prix négociés'!$B$45="","",'Prix négociés'!G45)</f>
        <v/>
      </c>
      <c r="E45" s="16" t="str">
        <f aca="false">IF('Prix négociés'!$J$45="","",COUNTIF(Factures!$N$5:$N$504,'Prix négociés'!$J$45))</f>
        <v/>
      </c>
      <c r="F45" s="14" t="str">
        <f aca="false">IF(N(E45)=0,"",AVERAGEIFS(Factures!$F$5:$F$504,Factures!$N$5:$N$504,'Prix négociés'!$J$45,Factures!$A$5:$A$504,_xlfn.MINIFS(Factures!$A$5:$A$504,Factures!$N$5:$N$504,'Prix négociés'!$J$45)))</f>
        <v/>
      </c>
      <c r="G45" s="19" t="str">
        <f aca="false">IF(N(E45)=0,"",_xlfn.MAXIFS(Factures!$A$5:$A$504,Factures!$N$5:$N$504,'Prix négociés'!$J$45))</f>
        <v/>
      </c>
      <c r="H45" s="14" t="str">
        <f aca="false">IF(N(E45)=0,"",AVERAGEIFS(Factures!$F$5:$F$504,Factures!$N$5:$N$504,'Prix négociés'!$J$45,Factures!$A$5:$A$504,G45))</f>
        <v/>
      </c>
      <c r="I45" s="17" t="str">
        <f aca="false">IF(OR(H45="",N(D45)=0),"",H45/D45-1)</f>
        <v/>
      </c>
      <c r="J45" s="18" t="str">
        <f aca="false">IF(I45="","",IF(I45&gt;'Mode d''emploi'!$B$24,"Plus cher que négocié","OK"))</f>
        <v/>
      </c>
    </row>
    <row r="46" customFormat="false" ht="15" hidden="false" customHeight="false" outlineLevel="0" collapsed="false">
      <c r="A46" s="16" t="str">
        <f aca="false">IF('Prix négociés'!$B$46="","",'Prix négociés'!A46)</f>
        <v/>
      </c>
      <c r="B46" s="16" t="str">
        <f aca="false">IF('Prix négociés'!$B$46="","",'Prix négociés'!B46)</f>
        <v/>
      </c>
      <c r="C46" s="16" t="str">
        <f aca="false">IF('Prix négociés'!$B$46="","",'Prix négociés'!C46)</f>
        <v/>
      </c>
      <c r="D46" s="14" t="str">
        <f aca="false">IF('Prix négociés'!$B$46="","",'Prix négociés'!G46)</f>
        <v/>
      </c>
      <c r="E46" s="16" t="str">
        <f aca="false">IF('Prix négociés'!$J$46="","",COUNTIF(Factures!$N$5:$N$504,'Prix négociés'!$J$46))</f>
        <v/>
      </c>
      <c r="F46" s="14" t="str">
        <f aca="false">IF(N(E46)=0,"",AVERAGEIFS(Factures!$F$5:$F$504,Factures!$N$5:$N$504,'Prix négociés'!$J$46,Factures!$A$5:$A$504,_xlfn.MINIFS(Factures!$A$5:$A$504,Factures!$N$5:$N$504,'Prix négociés'!$J$46)))</f>
        <v/>
      </c>
      <c r="G46" s="19" t="str">
        <f aca="false">IF(N(E46)=0,"",_xlfn.MAXIFS(Factures!$A$5:$A$504,Factures!$N$5:$N$504,'Prix négociés'!$J$46))</f>
        <v/>
      </c>
      <c r="H46" s="14" t="str">
        <f aca="false">IF(N(E46)=0,"",AVERAGEIFS(Factures!$F$5:$F$504,Factures!$N$5:$N$504,'Prix négociés'!$J$46,Factures!$A$5:$A$504,G46))</f>
        <v/>
      </c>
      <c r="I46" s="17" t="str">
        <f aca="false">IF(OR(H46="",N(D46)=0),"",H46/D46-1)</f>
        <v/>
      </c>
      <c r="J46" s="18" t="str">
        <f aca="false">IF(I46="","",IF(I46&gt;'Mode d''emploi'!$B$24,"Plus cher que négocié","OK"))</f>
        <v/>
      </c>
    </row>
    <row r="47" customFormat="false" ht="15" hidden="false" customHeight="false" outlineLevel="0" collapsed="false">
      <c r="A47" s="16" t="str">
        <f aca="false">IF('Prix négociés'!$B$47="","",'Prix négociés'!A47)</f>
        <v/>
      </c>
      <c r="B47" s="16" t="str">
        <f aca="false">IF('Prix négociés'!$B$47="","",'Prix négociés'!B47)</f>
        <v/>
      </c>
      <c r="C47" s="16" t="str">
        <f aca="false">IF('Prix négociés'!$B$47="","",'Prix négociés'!C47)</f>
        <v/>
      </c>
      <c r="D47" s="14" t="str">
        <f aca="false">IF('Prix négociés'!$B$47="","",'Prix négociés'!G47)</f>
        <v/>
      </c>
      <c r="E47" s="16" t="str">
        <f aca="false">IF('Prix négociés'!$J$47="","",COUNTIF(Factures!$N$5:$N$504,'Prix négociés'!$J$47))</f>
        <v/>
      </c>
      <c r="F47" s="14" t="str">
        <f aca="false">IF(N(E47)=0,"",AVERAGEIFS(Factures!$F$5:$F$504,Factures!$N$5:$N$504,'Prix négociés'!$J$47,Factures!$A$5:$A$504,_xlfn.MINIFS(Factures!$A$5:$A$504,Factures!$N$5:$N$504,'Prix négociés'!$J$47)))</f>
        <v/>
      </c>
      <c r="G47" s="19" t="str">
        <f aca="false">IF(N(E47)=0,"",_xlfn.MAXIFS(Factures!$A$5:$A$504,Factures!$N$5:$N$504,'Prix négociés'!$J$47))</f>
        <v/>
      </c>
      <c r="H47" s="14" t="str">
        <f aca="false">IF(N(E47)=0,"",AVERAGEIFS(Factures!$F$5:$F$504,Factures!$N$5:$N$504,'Prix négociés'!$J$47,Factures!$A$5:$A$504,G47))</f>
        <v/>
      </c>
      <c r="I47" s="17" t="str">
        <f aca="false">IF(OR(H47="",N(D47)=0),"",H47/D47-1)</f>
        <v/>
      </c>
      <c r="J47" s="18" t="str">
        <f aca="false">IF(I47="","",IF(I47&gt;'Mode d''emploi'!$B$24,"Plus cher que négocié","OK"))</f>
        <v/>
      </c>
    </row>
    <row r="48" customFormat="false" ht="15" hidden="false" customHeight="false" outlineLevel="0" collapsed="false">
      <c r="A48" s="16" t="str">
        <f aca="false">IF('Prix négociés'!$B$48="","",'Prix négociés'!A48)</f>
        <v/>
      </c>
      <c r="B48" s="16" t="str">
        <f aca="false">IF('Prix négociés'!$B$48="","",'Prix négociés'!B48)</f>
        <v/>
      </c>
      <c r="C48" s="16" t="str">
        <f aca="false">IF('Prix négociés'!$B$48="","",'Prix négociés'!C48)</f>
        <v/>
      </c>
      <c r="D48" s="14" t="str">
        <f aca="false">IF('Prix négociés'!$B$48="","",'Prix négociés'!G48)</f>
        <v/>
      </c>
      <c r="E48" s="16" t="str">
        <f aca="false">IF('Prix négociés'!$J$48="","",COUNTIF(Factures!$N$5:$N$504,'Prix négociés'!$J$48))</f>
        <v/>
      </c>
      <c r="F48" s="14" t="str">
        <f aca="false">IF(N(E48)=0,"",AVERAGEIFS(Factures!$F$5:$F$504,Factures!$N$5:$N$504,'Prix négociés'!$J$48,Factures!$A$5:$A$504,_xlfn.MINIFS(Factures!$A$5:$A$504,Factures!$N$5:$N$504,'Prix négociés'!$J$48)))</f>
        <v/>
      </c>
      <c r="G48" s="19" t="str">
        <f aca="false">IF(N(E48)=0,"",_xlfn.MAXIFS(Factures!$A$5:$A$504,Factures!$N$5:$N$504,'Prix négociés'!$J$48))</f>
        <v/>
      </c>
      <c r="H48" s="14" t="str">
        <f aca="false">IF(N(E48)=0,"",AVERAGEIFS(Factures!$F$5:$F$504,Factures!$N$5:$N$504,'Prix négociés'!$J$48,Factures!$A$5:$A$504,G48))</f>
        <v/>
      </c>
      <c r="I48" s="17" t="str">
        <f aca="false">IF(OR(H48="",N(D48)=0),"",H48/D48-1)</f>
        <v/>
      </c>
      <c r="J48" s="18" t="str">
        <f aca="false">IF(I48="","",IF(I48&gt;'Mode d''emploi'!$B$24,"Plus cher que négocié","OK"))</f>
        <v/>
      </c>
    </row>
    <row r="49" customFormat="false" ht="15" hidden="false" customHeight="false" outlineLevel="0" collapsed="false">
      <c r="A49" s="16" t="str">
        <f aca="false">IF('Prix négociés'!$B$49="","",'Prix négociés'!A49)</f>
        <v/>
      </c>
      <c r="B49" s="16" t="str">
        <f aca="false">IF('Prix négociés'!$B$49="","",'Prix négociés'!B49)</f>
        <v/>
      </c>
      <c r="C49" s="16" t="str">
        <f aca="false">IF('Prix négociés'!$B$49="","",'Prix négociés'!C49)</f>
        <v/>
      </c>
      <c r="D49" s="14" t="str">
        <f aca="false">IF('Prix négociés'!$B$49="","",'Prix négociés'!G49)</f>
        <v/>
      </c>
      <c r="E49" s="16" t="str">
        <f aca="false">IF('Prix négociés'!$J$49="","",COUNTIF(Factures!$N$5:$N$504,'Prix négociés'!$J$49))</f>
        <v/>
      </c>
      <c r="F49" s="14" t="str">
        <f aca="false">IF(N(E49)=0,"",AVERAGEIFS(Factures!$F$5:$F$504,Factures!$N$5:$N$504,'Prix négociés'!$J$49,Factures!$A$5:$A$504,_xlfn.MINIFS(Factures!$A$5:$A$504,Factures!$N$5:$N$504,'Prix négociés'!$J$49)))</f>
        <v/>
      </c>
      <c r="G49" s="19" t="str">
        <f aca="false">IF(N(E49)=0,"",_xlfn.MAXIFS(Factures!$A$5:$A$504,Factures!$N$5:$N$504,'Prix négociés'!$J$49))</f>
        <v/>
      </c>
      <c r="H49" s="14" t="str">
        <f aca="false">IF(N(E49)=0,"",AVERAGEIFS(Factures!$F$5:$F$504,Factures!$N$5:$N$504,'Prix négociés'!$J$49,Factures!$A$5:$A$504,G49))</f>
        <v/>
      </c>
      <c r="I49" s="17" t="str">
        <f aca="false">IF(OR(H49="",N(D49)=0),"",H49/D49-1)</f>
        <v/>
      </c>
      <c r="J49" s="18" t="str">
        <f aca="false">IF(I49="","",IF(I49&gt;'Mode d''emploi'!$B$24,"Plus cher que négocié","OK"))</f>
        <v/>
      </c>
    </row>
    <row r="50" customFormat="false" ht="15" hidden="false" customHeight="false" outlineLevel="0" collapsed="false">
      <c r="A50" s="16" t="str">
        <f aca="false">IF('Prix négociés'!$B$50="","",'Prix négociés'!A50)</f>
        <v/>
      </c>
      <c r="B50" s="16" t="str">
        <f aca="false">IF('Prix négociés'!$B$50="","",'Prix négociés'!B50)</f>
        <v/>
      </c>
      <c r="C50" s="16" t="str">
        <f aca="false">IF('Prix négociés'!$B$50="","",'Prix négociés'!C50)</f>
        <v/>
      </c>
      <c r="D50" s="14" t="str">
        <f aca="false">IF('Prix négociés'!$B$50="","",'Prix négociés'!G50)</f>
        <v/>
      </c>
      <c r="E50" s="16" t="str">
        <f aca="false">IF('Prix négociés'!$J$50="","",COUNTIF(Factures!$N$5:$N$504,'Prix négociés'!$J$50))</f>
        <v/>
      </c>
      <c r="F50" s="14" t="str">
        <f aca="false">IF(N(E50)=0,"",AVERAGEIFS(Factures!$F$5:$F$504,Factures!$N$5:$N$504,'Prix négociés'!$J$50,Factures!$A$5:$A$504,_xlfn.MINIFS(Factures!$A$5:$A$504,Factures!$N$5:$N$504,'Prix négociés'!$J$50)))</f>
        <v/>
      </c>
      <c r="G50" s="19" t="str">
        <f aca="false">IF(N(E50)=0,"",_xlfn.MAXIFS(Factures!$A$5:$A$504,Factures!$N$5:$N$504,'Prix négociés'!$J$50))</f>
        <v/>
      </c>
      <c r="H50" s="14" t="str">
        <f aca="false">IF(N(E50)=0,"",AVERAGEIFS(Factures!$F$5:$F$504,Factures!$N$5:$N$504,'Prix négociés'!$J$50,Factures!$A$5:$A$504,G50))</f>
        <v/>
      </c>
      <c r="I50" s="17" t="str">
        <f aca="false">IF(OR(H50="",N(D50)=0),"",H50/D50-1)</f>
        <v/>
      </c>
      <c r="J50" s="18" t="str">
        <f aca="false">IF(I50="","",IF(I50&gt;'Mode d''emploi'!$B$24,"Plus cher que négocié","OK"))</f>
        <v/>
      </c>
    </row>
    <row r="51" customFormat="false" ht="15" hidden="false" customHeight="false" outlineLevel="0" collapsed="false">
      <c r="A51" s="16" t="str">
        <f aca="false">IF('Prix négociés'!$B$51="","",'Prix négociés'!A51)</f>
        <v/>
      </c>
      <c r="B51" s="16" t="str">
        <f aca="false">IF('Prix négociés'!$B$51="","",'Prix négociés'!B51)</f>
        <v/>
      </c>
      <c r="C51" s="16" t="str">
        <f aca="false">IF('Prix négociés'!$B$51="","",'Prix négociés'!C51)</f>
        <v/>
      </c>
      <c r="D51" s="14" t="str">
        <f aca="false">IF('Prix négociés'!$B$51="","",'Prix négociés'!G51)</f>
        <v/>
      </c>
      <c r="E51" s="16" t="str">
        <f aca="false">IF('Prix négociés'!$J$51="","",COUNTIF(Factures!$N$5:$N$504,'Prix négociés'!$J$51))</f>
        <v/>
      </c>
      <c r="F51" s="14" t="str">
        <f aca="false">IF(N(E51)=0,"",AVERAGEIFS(Factures!$F$5:$F$504,Factures!$N$5:$N$504,'Prix négociés'!$J$51,Factures!$A$5:$A$504,_xlfn.MINIFS(Factures!$A$5:$A$504,Factures!$N$5:$N$504,'Prix négociés'!$J$51)))</f>
        <v/>
      </c>
      <c r="G51" s="19" t="str">
        <f aca="false">IF(N(E51)=0,"",_xlfn.MAXIFS(Factures!$A$5:$A$504,Factures!$N$5:$N$504,'Prix négociés'!$J$51))</f>
        <v/>
      </c>
      <c r="H51" s="14" t="str">
        <f aca="false">IF(N(E51)=0,"",AVERAGEIFS(Factures!$F$5:$F$504,Factures!$N$5:$N$504,'Prix négociés'!$J$51,Factures!$A$5:$A$504,G51))</f>
        <v/>
      </c>
      <c r="I51" s="17" t="str">
        <f aca="false">IF(OR(H51="",N(D51)=0),"",H51/D51-1)</f>
        <v/>
      </c>
      <c r="J51" s="18" t="str">
        <f aca="false">IF(I51="","",IF(I51&gt;'Mode d''emploi'!$B$24,"Plus cher que négocié","OK"))</f>
        <v/>
      </c>
    </row>
    <row r="52" customFormat="false" ht="15" hidden="false" customHeight="false" outlineLevel="0" collapsed="false">
      <c r="A52" s="16" t="str">
        <f aca="false">IF('Prix négociés'!$B$52="","",'Prix négociés'!A52)</f>
        <v/>
      </c>
      <c r="B52" s="16" t="str">
        <f aca="false">IF('Prix négociés'!$B$52="","",'Prix négociés'!B52)</f>
        <v/>
      </c>
      <c r="C52" s="16" t="str">
        <f aca="false">IF('Prix négociés'!$B$52="","",'Prix négociés'!C52)</f>
        <v/>
      </c>
      <c r="D52" s="14" t="str">
        <f aca="false">IF('Prix négociés'!$B$52="","",'Prix négociés'!G52)</f>
        <v/>
      </c>
      <c r="E52" s="16" t="str">
        <f aca="false">IF('Prix négociés'!$J$52="","",COUNTIF(Factures!$N$5:$N$504,'Prix négociés'!$J$52))</f>
        <v/>
      </c>
      <c r="F52" s="14" t="str">
        <f aca="false">IF(N(E52)=0,"",AVERAGEIFS(Factures!$F$5:$F$504,Factures!$N$5:$N$504,'Prix négociés'!$J$52,Factures!$A$5:$A$504,_xlfn.MINIFS(Factures!$A$5:$A$504,Factures!$N$5:$N$504,'Prix négociés'!$J$52)))</f>
        <v/>
      </c>
      <c r="G52" s="19" t="str">
        <f aca="false">IF(N(E52)=0,"",_xlfn.MAXIFS(Factures!$A$5:$A$504,Factures!$N$5:$N$504,'Prix négociés'!$J$52))</f>
        <v/>
      </c>
      <c r="H52" s="14" t="str">
        <f aca="false">IF(N(E52)=0,"",AVERAGEIFS(Factures!$F$5:$F$504,Factures!$N$5:$N$504,'Prix négociés'!$J$52,Factures!$A$5:$A$504,G52))</f>
        <v/>
      </c>
      <c r="I52" s="17" t="str">
        <f aca="false">IF(OR(H52="",N(D52)=0),"",H52/D52-1)</f>
        <v/>
      </c>
      <c r="J52" s="18" t="str">
        <f aca="false">IF(I52="","",IF(I52&gt;'Mode d''emploi'!$B$24,"Plus cher que négocié","OK"))</f>
        <v/>
      </c>
    </row>
    <row r="53" customFormat="false" ht="15" hidden="false" customHeight="false" outlineLevel="0" collapsed="false">
      <c r="A53" s="16" t="str">
        <f aca="false">IF('Prix négociés'!$B$53="","",'Prix négociés'!A53)</f>
        <v/>
      </c>
      <c r="B53" s="16" t="str">
        <f aca="false">IF('Prix négociés'!$B$53="","",'Prix négociés'!B53)</f>
        <v/>
      </c>
      <c r="C53" s="16" t="str">
        <f aca="false">IF('Prix négociés'!$B$53="","",'Prix négociés'!C53)</f>
        <v/>
      </c>
      <c r="D53" s="14" t="str">
        <f aca="false">IF('Prix négociés'!$B$53="","",'Prix négociés'!G53)</f>
        <v/>
      </c>
      <c r="E53" s="16" t="str">
        <f aca="false">IF('Prix négociés'!$J$53="","",COUNTIF(Factures!$N$5:$N$504,'Prix négociés'!$J$53))</f>
        <v/>
      </c>
      <c r="F53" s="14" t="str">
        <f aca="false">IF(N(E53)=0,"",AVERAGEIFS(Factures!$F$5:$F$504,Factures!$N$5:$N$504,'Prix négociés'!$J$53,Factures!$A$5:$A$504,_xlfn.MINIFS(Factures!$A$5:$A$504,Factures!$N$5:$N$504,'Prix négociés'!$J$53)))</f>
        <v/>
      </c>
      <c r="G53" s="19" t="str">
        <f aca="false">IF(N(E53)=0,"",_xlfn.MAXIFS(Factures!$A$5:$A$504,Factures!$N$5:$N$504,'Prix négociés'!$J$53))</f>
        <v/>
      </c>
      <c r="H53" s="14" t="str">
        <f aca="false">IF(N(E53)=0,"",AVERAGEIFS(Factures!$F$5:$F$504,Factures!$N$5:$N$504,'Prix négociés'!$J$53,Factures!$A$5:$A$504,G53))</f>
        <v/>
      </c>
      <c r="I53" s="17" t="str">
        <f aca="false">IF(OR(H53="",N(D53)=0),"",H53/D53-1)</f>
        <v/>
      </c>
      <c r="J53" s="18" t="str">
        <f aca="false">IF(I53="","",IF(I53&gt;'Mode d''emploi'!$B$24,"Plus cher que négocié","OK"))</f>
        <v/>
      </c>
    </row>
    <row r="54" customFormat="false" ht="15" hidden="false" customHeight="false" outlineLevel="0" collapsed="false">
      <c r="A54" s="16" t="str">
        <f aca="false">IF('Prix négociés'!$B$54="","",'Prix négociés'!A54)</f>
        <v/>
      </c>
      <c r="B54" s="16" t="str">
        <f aca="false">IF('Prix négociés'!$B$54="","",'Prix négociés'!B54)</f>
        <v/>
      </c>
      <c r="C54" s="16" t="str">
        <f aca="false">IF('Prix négociés'!$B$54="","",'Prix négociés'!C54)</f>
        <v/>
      </c>
      <c r="D54" s="14" t="str">
        <f aca="false">IF('Prix négociés'!$B$54="","",'Prix négociés'!G54)</f>
        <v/>
      </c>
      <c r="E54" s="16" t="str">
        <f aca="false">IF('Prix négociés'!$J$54="","",COUNTIF(Factures!$N$5:$N$504,'Prix négociés'!$J$54))</f>
        <v/>
      </c>
      <c r="F54" s="14" t="str">
        <f aca="false">IF(N(E54)=0,"",AVERAGEIFS(Factures!$F$5:$F$504,Factures!$N$5:$N$504,'Prix négociés'!$J$54,Factures!$A$5:$A$504,_xlfn.MINIFS(Factures!$A$5:$A$504,Factures!$N$5:$N$504,'Prix négociés'!$J$54)))</f>
        <v/>
      </c>
      <c r="G54" s="19" t="str">
        <f aca="false">IF(N(E54)=0,"",_xlfn.MAXIFS(Factures!$A$5:$A$504,Factures!$N$5:$N$504,'Prix négociés'!$J$54))</f>
        <v/>
      </c>
      <c r="H54" s="14" t="str">
        <f aca="false">IF(N(E54)=0,"",AVERAGEIFS(Factures!$F$5:$F$504,Factures!$N$5:$N$504,'Prix négociés'!$J$54,Factures!$A$5:$A$504,G54))</f>
        <v/>
      </c>
      <c r="I54" s="17" t="str">
        <f aca="false">IF(OR(H54="",N(D54)=0),"",H54/D54-1)</f>
        <v/>
      </c>
      <c r="J54" s="18" t="str">
        <f aca="false">IF(I54="","",IF(I54&gt;'Mode d''emploi'!$B$24,"Plus cher que négocié","OK"))</f>
        <v/>
      </c>
    </row>
    <row r="55" customFormat="false" ht="15" hidden="false" customHeight="false" outlineLevel="0" collapsed="false">
      <c r="A55" s="16" t="str">
        <f aca="false">IF('Prix négociés'!$B$55="","",'Prix négociés'!A55)</f>
        <v/>
      </c>
      <c r="B55" s="16" t="str">
        <f aca="false">IF('Prix négociés'!$B$55="","",'Prix négociés'!B55)</f>
        <v/>
      </c>
      <c r="C55" s="16" t="str">
        <f aca="false">IF('Prix négociés'!$B$55="","",'Prix négociés'!C55)</f>
        <v/>
      </c>
      <c r="D55" s="14" t="str">
        <f aca="false">IF('Prix négociés'!$B$55="","",'Prix négociés'!G55)</f>
        <v/>
      </c>
      <c r="E55" s="16" t="str">
        <f aca="false">IF('Prix négociés'!$J$55="","",COUNTIF(Factures!$N$5:$N$504,'Prix négociés'!$J$55))</f>
        <v/>
      </c>
      <c r="F55" s="14" t="str">
        <f aca="false">IF(N(E55)=0,"",AVERAGEIFS(Factures!$F$5:$F$504,Factures!$N$5:$N$504,'Prix négociés'!$J$55,Factures!$A$5:$A$504,_xlfn.MINIFS(Factures!$A$5:$A$504,Factures!$N$5:$N$504,'Prix négociés'!$J$55)))</f>
        <v/>
      </c>
      <c r="G55" s="19" t="str">
        <f aca="false">IF(N(E55)=0,"",_xlfn.MAXIFS(Factures!$A$5:$A$504,Factures!$N$5:$N$504,'Prix négociés'!$J$55))</f>
        <v/>
      </c>
      <c r="H55" s="14" t="str">
        <f aca="false">IF(N(E55)=0,"",AVERAGEIFS(Factures!$F$5:$F$504,Factures!$N$5:$N$504,'Prix négociés'!$J$55,Factures!$A$5:$A$504,G55))</f>
        <v/>
      </c>
      <c r="I55" s="17" t="str">
        <f aca="false">IF(OR(H55="",N(D55)=0),"",H55/D55-1)</f>
        <v/>
      </c>
      <c r="J55" s="18" t="str">
        <f aca="false">IF(I55="","",IF(I55&gt;'Mode d''emploi'!$B$24,"Plus cher que négocié","OK"))</f>
        <v/>
      </c>
    </row>
    <row r="56" customFormat="false" ht="15" hidden="false" customHeight="false" outlineLevel="0" collapsed="false">
      <c r="A56" s="16" t="str">
        <f aca="false">IF('Prix négociés'!$B$56="","",'Prix négociés'!A56)</f>
        <v/>
      </c>
      <c r="B56" s="16" t="str">
        <f aca="false">IF('Prix négociés'!$B$56="","",'Prix négociés'!B56)</f>
        <v/>
      </c>
      <c r="C56" s="16" t="str">
        <f aca="false">IF('Prix négociés'!$B$56="","",'Prix négociés'!C56)</f>
        <v/>
      </c>
      <c r="D56" s="14" t="str">
        <f aca="false">IF('Prix négociés'!$B$56="","",'Prix négociés'!G56)</f>
        <v/>
      </c>
      <c r="E56" s="16" t="str">
        <f aca="false">IF('Prix négociés'!$J$56="","",COUNTIF(Factures!$N$5:$N$504,'Prix négociés'!$J$56))</f>
        <v/>
      </c>
      <c r="F56" s="14" t="str">
        <f aca="false">IF(N(E56)=0,"",AVERAGEIFS(Factures!$F$5:$F$504,Factures!$N$5:$N$504,'Prix négociés'!$J$56,Factures!$A$5:$A$504,_xlfn.MINIFS(Factures!$A$5:$A$504,Factures!$N$5:$N$504,'Prix négociés'!$J$56)))</f>
        <v/>
      </c>
      <c r="G56" s="19" t="str">
        <f aca="false">IF(N(E56)=0,"",_xlfn.MAXIFS(Factures!$A$5:$A$504,Factures!$N$5:$N$504,'Prix négociés'!$J$56))</f>
        <v/>
      </c>
      <c r="H56" s="14" t="str">
        <f aca="false">IF(N(E56)=0,"",AVERAGEIFS(Factures!$F$5:$F$504,Factures!$N$5:$N$504,'Prix négociés'!$J$56,Factures!$A$5:$A$504,G56))</f>
        <v/>
      </c>
      <c r="I56" s="17" t="str">
        <f aca="false">IF(OR(H56="",N(D56)=0),"",H56/D56-1)</f>
        <v/>
      </c>
      <c r="J56" s="18" t="str">
        <f aca="false">IF(I56="","",IF(I56&gt;'Mode d''emploi'!$B$24,"Plus cher que négocié","OK"))</f>
        <v/>
      </c>
    </row>
    <row r="57" customFormat="false" ht="15" hidden="false" customHeight="false" outlineLevel="0" collapsed="false">
      <c r="A57" s="16" t="str">
        <f aca="false">IF('Prix négociés'!$B$57="","",'Prix négociés'!A57)</f>
        <v/>
      </c>
      <c r="B57" s="16" t="str">
        <f aca="false">IF('Prix négociés'!$B$57="","",'Prix négociés'!B57)</f>
        <v/>
      </c>
      <c r="C57" s="16" t="str">
        <f aca="false">IF('Prix négociés'!$B$57="","",'Prix négociés'!C57)</f>
        <v/>
      </c>
      <c r="D57" s="14" t="str">
        <f aca="false">IF('Prix négociés'!$B$57="","",'Prix négociés'!G57)</f>
        <v/>
      </c>
      <c r="E57" s="16" t="str">
        <f aca="false">IF('Prix négociés'!$J$57="","",COUNTIF(Factures!$N$5:$N$504,'Prix négociés'!$J$57))</f>
        <v/>
      </c>
      <c r="F57" s="14" t="str">
        <f aca="false">IF(N(E57)=0,"",AVERAGEIFS(Factures!$F$5:$F$504,Factures!$N$5:$N$504,'Prix négociés'!$J$57,Factures!$A$5:$A$504,_xlfn.MINIFS(Factures!$A$5:$A$504,Factures!$N$5:$N$504,'Prix négociés'!$J$57)))</f>
        <v/>
      </c>
      <c r="G57" s="19" t="str">
        <f aca="false">IF(N(E57)=0,"",_xlfn.MAXIFS(Factures!$A$5:$A$504,Factures!$N$5:$N$504,'Prix négociés'!$J$57))</f>
        <v/>
      </c>
      <c r="H57" s="14" t="str">
        <f aca="false">IF(N(E57)=0,"",AVERAGEIFS(Factures!$F$5:$F$504,Factures!$N$5:$N$504,'Prix négociés'!$J$57,Factures!$A$5:$A$504,G57))</f>
        <v/>
      </c>
      <c r="I57" s="17" t="str">
        <f aca="false">IF(OR(H57="",N(D57)=0),"",H57/D57-1)</f>
        <v/>
      </c>
      <c r="J57" s="18" t="str">
        <f aca="false">IF(I57="","",IF(I57&gt;'Mode d''emploi'!$B$24,"Plus cher que négocié","OK"))</f>
        <v/>
      </c>
    </row>
    <row r="58" customFormat="false" ht="15" hidden="false" customHeight="false" outlineLevel="0" collapsed="false">
      <c r="A58" s="16" t="str">
        <f aca="false">IF('Prix négociés'!$B$58="","",'Prix négociés'!A58)</f>
        <v/>
      </c>
      <c r="B58" s="16" t="str">
        <f aca="false">IF('Prix négociés'!$B$58="","",'Prix négociés'!B58)</f>
        <v/>
      </c>
      <c r="C58" s="16" t="str">
        <f aca="false">IF('Prix négociés'!$B$58="","",'Prix négociés'!C58)</f>
        <v/>
      </c>
      <c r="D58" s="14" t="str">
        <f aca="false">IF('Prix négociés'!$B$58="","",'Prix négociés'!G58)</f>
        <v/>
      </c>
      <c r="E58" s="16" t="str">
        <f aca="false">IF('Prix négociés'!$J$58="","",COUNTIF(Factures!$N$5:$N$504,'Prix négociés'!$J$58))</f>
        <v/>
      </c>
      <c r="F58" s="14" t="str">
        <f aca="false">IF(N(E58)=0,"",AVERAGEIFS(Factures!$F$5:$F$504,Factures!$N$5:$N$504,'Prix négociés'!$J$58,Factures!$A$5:$A$504,_xlfn.MINIFS(Factures!$A$5:$A$504,Factures!$N$5:$N$504,'Prix négociés'!$J$58)))</f>
        <v/>
      </c>
      <c r="G58" s="19" t="str">
        <f aca="false">IF(N(E58)=0,"",_xlfn.MAXIFS(Factures!$A$5:$A$504,Factures!$N$5:$N$504,'Prix négociés'!$J$58))</f>
        <v/>
      </c>
      <c r="H58" s="14" t="str">
        <f aca="false">IF(N(E58)=0,"",AVERAGEIFS(Factures!$F$5:$F$504,Factures!$N$5:$N$504,'Prix négociés'!$J$58,Factures!$A$5:$A$504,G58))</f>
        <v/>
      </c>
      <c r="I58" s="17" t="str">
        <f aca="false">IF(OR(H58="",N(D58)=0),"",H58/D58-1)</f>
        <v/>
      </c>
      <c r="J58" s="18" t="str">
        <f aca="false">IF(I58="","",IF(I58&gt;'Mode d''emploi'!$B$24,"Plus cher que négocié","OK"))</f>
        <v/>
      </c>
    </row>
    <row r="59" customFormat="false" ht="15" hidden="false" customHeight="false" outlineLevel="0" collapsed="false">
      <c r="A59" s="16" t="str">
        <f aca="false">IF('Prix négociés'!$B$59="","",'Prix négociés'!A59)</f>
        <v/>
      </c>
      <c r="B59" s="16" t="str">
        <f aca="false">IF('Prix négociés'!$B$59="","",'Prix négociés'!B59)</f>
        <v/>
      </c>
      <c r="C59" s="16" t="str">
        <f aca="false">IF('Prix négociés'!$B$59="","",'Prix négociés'!C59)</f>
        <v/>
      </c>
      <c r="D59" s="14" t="str">
        <f aca="false">IF('Prix négociés'!$B$59="","",'Prix négociés'!G59)</f>
        <v/>
      </c>
      <c r="E59" s="16" t="str">
        <f aca="false">IF('Prix négociés'!$J$59="","",COUNTIF(Factures!$N$5:$N$504,'Prix négociés'!$J$59))</f>
        <v/>
      </c>
      <c r="F59" s="14" t="str">
        <f aca="false">IF(N(E59)=0,"",AVERAGEIFS(Factures!$F$5:$F$504,Factures!$N$5:$N$504,'Prix négociés'!$J$59,Factures!$A$5:$A$504,_xlfn.MINIFS(Factures!$A$5:$A$504,Factures!$N$5:$N$504,'Prix négociés'!$J$59)))</f>
        <v/>
      </c>
      <c r="G59" s="19" t="str">
        <f aca="false">IF(N(E59)=0,"",_xlfn.MAXIFS(Factures!$A$5:$A$504,Factures!$N$5:$N$504,'Prix négociés'!$J$59))</f>
        <v/>
      </c>
      <c r="H59" s="14" t="str">
        <f aca="false">IF(N(E59)=0,"",AVERAGEIFS(Factures!$F$5:$F$504,Factures!$N$5:$N$504,'Prix négociés'!$J$59,Factures!$A$5:$A$504,G59))</f>
        <v/>
      </c>
      <c r="I59" s="17" t="str">
        <f aca="false">IF(OR(H59="",N(D59)=0),"",H59/D59-1)</f>
        <v/>
      </c>
      <c r="J59" s="18" t="str">
        <f aca="false">IF(I59="","",IF(I59&gt;'Mode d''emploi'!$B$24,"Plus cher que négocié","OK"))</f>
        <v/>
      </c>
    </row>
    <row r="60" customFormat="false" ht="15" hidden="false" customHeight="false" outlineLevel="0" collapsed="false">
      <c r="A60" s="16" t="str">
        <f aca="false">IF('Prix négociés'!$B$60="","",'Prix négociés'!A60)</f>
        <v/>
      </c>
      <c r="B60" s="16" t="str">
        <f aca="false">IF('Prix négociés'!$B$60="","",'Prix négociés'!B60)</f>
        <v/>
      </c>
      <c r="C60" s="16" t="str">
        <f aca="false">IF('Prix négociés'!$B$60="","",'Prix négociés'!C60)</f>
        <v/>
      </c>
      <c r="D60" s="14" t="str">
        <f aca="false">IF('Prix négociés'!$B$60="","",'Prix négociés'!G60)</f>
        <v/>
      </c>
      <c r="E60" s="16" t="str">
        <f aca="false">IF('Prix négociés'!$J$60="","",COUNTIF(Factures!$N$5:$N$504,'Prix négociés'!$J$60))</f>
        <v/>
      </c>
      <c r="F60" s="14" t="str">
        <f aca="false">IF(N(E60)=0,"",AVERAGEIFS(Factures!$F$5:$F$504,Factures!$N$5:$N$504,'Prix négociés'!$J$60,Factures!$A$5:$A$504,_xlfn.MINIFS(Factures!$A$5:$A$504,Factures!$N$5:$N$504,'Prix négociés'!$J$60)))</f>
        <v/>
      </c>
      <c r="G60" s="19" t="str">
        <f aca="false">IF(N(E60)=0,"",_xlfn.MAXIFS(Factures!$A$5:$A$504,Factures!$N$5:$N$504,'Prix négociés'!$J$60))</f>
        <v/>
      </c>
      <c r="H60" s="14" t="str">
        <f aca="false">IF(N(E60)=0,"",AVERAGEIFS(Factures!$F$5:$F$504,Factures!$N$5:$N$504,'Prix négociés'!$J$60,Factures!$A$5:$A$504,G60))</f>
        <v/>
      </c>
      <c r="I60" s="17" t="str">
        <f aca="false">IF(OR(H60="",N(D60)=0),"",H60/D60-1)</f>
        <v/>
      </c>
      <c r="J60" s="18" t="str">
        <f aca="false">IF(I60="","",IF(I60&gt;'Mode d''emploi'!$B$24,"Plus cher que négocié","OK"))</f>
        <v/>
      </c>
    </row>
    <row r="61" customFormat="false" ht="15" hidden="false" customHeight="false" outlineLevel="0" collapsed="false">
      <c r="A61" s="16" t="str">
        <f aca="false">IF('Prix négociés'!$B$61="","",'Prix négociés'!A61)</f>
        <v/>
      </c>
      <c r="B61" s="16" t="str">
        <f aca="false">IF('Prix négociés'!$B$61="","",'Prix négociés'!B61)</f>
        <v/>
      </c>
      <c r="C61" s="16" t="str">
        <f aca="false">IF('Prix négociés'!$B$61="","",'Prix négociés'!C61)</f>
        <v/>
      </c>
      <c r="D61" s="14" t="str">
        <f aca="false">IF('Prix négociés'!$B$61="","",'Prix négociés'!G61)</f>
        <v/>
      </c>
      <c r="E61" s="16" t="str">
        <f aca="false">IF('Prix négociés'!$J$61="","",COUNTIF(Factures!$N$5:$N$504,'Prix négociés'!$J$61))</f>
        <v/>
      </c>
      <c r="F61" s="14" t="str">
        <f aca="false">IF(N(E61)=0,"",AVERAGEIFS(Factures!$F$5:$F$504,Factures!$N$5:$N$504,'Prix négociés'!$J$61,Factures!$A$5:$A$504,_xlfn.MINIFS(Factures!$A$5:$A$504,Factures!$N$5:$N$504,'Prix négociés'!$J$61)))</f>
        <v/>
      </c>
      <c r="G61" s="19" t="str">
        <f aca="false">IF(N(E61)=0,"",_xlfn.MAXIFS(Factures!$A$5:$A$504,Factures!$N$5:$N$504,'Prix négociés'!$J$61))</f>
        <v/>
      </c>
      <c r="H61" s="14" t="str">
        <f aca="false">IF(N(E61)=0,"",AVERAGEIFS(Factures!$F$5:$F$504,Factures!$N$5:$N$504,'Prix négociés'!$J$61,Factures!$A$5:$A$504,G61))</f>
        <v/>
      </c>
      <c r="I61" s="17" t="str">
        <f aca="false">IF(OR(H61="",N(D61)=0),"",H61/D61-1)</f>
        <v/>
      </c>
      <c r="J61" s="18" t="str">
        <f aca="false">IF(I61="","",IF(I61&gt;'Mode d''emploi'!$B$24,"Plus cher que négocié","OK"))</f>
        <v/>
      </c>
    </row>
    <row r="62" customFormat="false" ht="15" hidden="false" customHeight="false" outlineLevel="0" collapsed="false">
      <c r="A62" s="16" t="str">
        <f aca="false">IF('Prix négociés'!$B$62="","",'Prix négociés'!A62)</f>
        <v/>
      </c>
      <c r="B62" s="16" t="str">
        <f aca="false">IF('Prix négociés'!$B$62="","",'Prix négociés'!B62)</f>
        <v/>
      </c>
      <c r="C62" s="16" t="str">
        <f aca="false">IF('Prix négociés'!$B$62="","",'Prix négociés'!C62)</f>
        <v/>
      </c>
      <c r="D62" s="14" t="str">
        <f aca="false">IF('Prix négociés'!$B$62="","",'Prix négociés'!G62)</f>
        <v/>
      </c>
      <c r="E62" s="16" t="str">
        <f aca="false">IF('Prix négociés'!$J$62="","",COUNTIF(Factures!$N$5:$N$504,'Prix négociés'!$J$62))</f>
        <v/>
      </c>
      <c r="F62" s="14" t="str">
        <f aca="false">IF(N(E62)=0,"",AVERAGEIFS(Factures!$F$5:$F$504,Factures!$N$5:$N$504,'Prix négociés'!$J$62,Factures!$A$5:$A$504,_xlfn.MINIFS(Factures!$A$5:$A$504,Factures!$N$5:$N$504,'Prix négociés'!$J$62)))</f>
        <v/>
      </c>
      <c r="G62" s="19" t="str">
        <f aca="false">IF(N(E62)=0,"",_xlfn.MAXIFS(Factures!$A$5:$A$504,Factures!$N$5:$N$504,'Prix négociés'!$J$62))</f>
        <v/>
      </c>
      <c r="H62" s="14" t="str">
        <f aca="false">IF(N(E62)=0,"",AVERAGEIFS(Factures!$F$5:$F$504,Factures!$N$5:$N$504,'Prix négociés'!$J$62,Factures!$A$5:$A$504,G62))</f>
        <v/>
      </c>
      <c r="I62" s="17" t="str">
        <f aca="false">IF(OR(H62="",N(D62)=0),"",H62/D62-1)</f>
        <v/>
      </c>
      <c r="J62" s="18" t="str">
        <f aca="false">IF(I62="","",IF(I62&gt;'Mode d''emploi'!$B$24,"Plus cher que négocié","OK"))</f>
        <v/>
      </c>
    </row>
    <row r="63" customFormat="false" ht="15" hidden="false" customHeight="false" outlineLevel="0" collapsed="false">
      <c r="A63" s="16" t="str">
        <f aca="false">IF('Prix négociés'!$B$63="","",'Prix négociés'!A63)</f>
        <v/>
      </c>
      <c r="B63" s="16" t="str">
        <f aca="false">IF('Prix négociés'!$B$63="","",'Prix négociés'!B63)</f>
        <v/>
      </c>
      <c r="C63" s="16" t="str">
        <f aca="false">IF('Prix négociés'!$B$63="","",'Prix négociés'!C63)</f>
        <v/>
      </c>
      <c r="D63" s="14" t="str">
        <f aca="false">IF('Prix négociés'!$B$63="","",'Prix négociés'!G63)</f>
        <v/>
      </c>
      <c r="E63" s="16" t="str">
        <f aca="false">IF('Prix négociés'!$J$63="","",COUNTIF(Factures!$N$5:$N$504,'Prix négociés'!$J$63))</f>
        <v/>
      </c>
      <c r="F63" s="14" t="str">
        <f aca="false">IF(N(E63)=0,"",AVERAGEIFS(Factures!$F$5:$F$504,Factures!$N$5:$N$504,'Prix négociés'!$J$63,Factures!$A$5:$A$504,_xlfn.MINIFS(Factures!$A$5:$A$504,Factures!$N$5:$N$504,'Prix négociés'!$J$63)))</f>
        <v/>
      </c>
      <c r="G63" s="19" t="str">
        <f aca="false">IF(N(E63)=0,"",_xlfn.MAXIFS(Factures!$A$5:$A$504,Factures!$N$5:$N$504,'Prix négociés'!$J$63))</f>
        <v/>
      </c>
      <c r="H63" s="14" t="str">
        <f aca="false">IF(N(E63)=0,"",AVERAGEIFS(Factures!$F$5:$F$504,Factures!$N$5:$N$504,'Prix négociés'!$J$63,Factures!$A$5:$A$504,G63))</f>
        <v/>
      </c>
      <c r="I63" s="17" t="str">
        <f aca="false">IF(OR(H63="",N(D63)=0),"",H63/D63-1)</f>
        <v/>
      </c>
      <c r="J63" s="18" t="str">
        <f aca="false">IF(I63="","",IF(I63&gt;'Mode d''emploi'!$B$24,"Plus cher que négocié","OK"))</f>
        <v/>
      </c>
    </row>
    <row r="64" customFormat="false" ht="15" hidden="false" customHeight="false" outlineLevel="0" collapsed="false">
      <c r="A64" s="16" t="str">
        <f aca="false">IF('Prix négociés'!$B$64="","",'Prix négociés'!A64)</f>
        <v/>
      </c>
      <c r="B64" s="16" t="str">
        <f aca="false">IF('Prix négociés'!$B$64="","",'Prix négociés'!B64)</f>
        <v/>
      </c>
      <c r="C64" s="16" t="str">
        <f aca="false">IF('Prix négociés'!$B$64="","",'Prix négociés'!C64)</f>
        <v/>
      </c>
      <c r="D64" s="14" t="str">
        <f aca="false">IF('Prix négociés'!$B$64="","",'Prix négociés'!G64)</f>
        <v/>
      </c>
      <c r="E64" s="16" t="str">
        <f aca="false">IF('Prix négociés'!$J$64="","",COUNTIF(Factures!$N$5:$N$504,'Prix négociés'!$J$64))</f>
        <v/>
      </c>
      <c r="F64" s="14" t="str">
        <f aca="false">IF(N(E64)=0,"",AVERAGEIFS(Factures!$F$5:$F$504,Factures!$N$5:$N$504,'Prix négociés'!$J$64,Factures!$A$5:$A$504,_xlfn.MINIFS(Factures!$A$5:$A$504,Factures!$N$5:$N$504,'Prix négociés'!$J$64)))</f>
        <v/>
      </c>
      <c r="G64" s="19" t="str">
        <f aca="false">IF(N(E64)=0,"",_xlfn.MAXIFS(Factures!$A$5:$A$504,Factures!$N$5:$N$504,'Prix négociés'!$J$64))</f>
        <v/>
      </c>
      <c r="H64" s="14" t="str">
        <f aca="false">IF(N(E64)=0,"",AVERAGEIFS(Factures!$F$5:$F$504,Factures!$N$5:$N$504,'Prix négociés'!$J$64,Factures!$A$5:$A$504,G64))</f>
        <v/>
      </c>
      <c r="I64" s="17" t="str">
        <f aca="false">IF(OR(H64="",N(D64)=0),"",H64/D64-1)</f>
        <v/>
      </c>
      <c r="J64" s="18" t="str">
        <f aca="false">IF(I64="","",IF(I64&gt;'Mode d''emploi'!$B$24,"Plus cher que négocié","OK"))</f>
        <v/>
      </c>
    </row>
    <row r="65" customFormat="false" ht="15" hidden="false" customHeight="false" outlineLevel="0" collapsed="false">
      <c r="A65" s="16" t="str">
        <f aca="false">IF('Prix négociés'!$B$65="","",'Prix négociés'!A65)</f>
        <v/>
      </c>
      <c r="B65" s="16" t="str">
        <f aca="false">IF('Prix négociés'!$B$65="","",'Prix négociés'!B65)</f>
        <v/>
      </c>
      <c r="C65" s="16" t="str">
        <f aca="false">IF('Prix négociés'!$B$65="","",'Prix négociés'!C65)</f>
        <v/>
      </c>
      <c r="D65" s="14" t="str">
        <f aca="false">IF('Prix négociés'!$B$65="","",'Prix négociés'!G65)</f>
        <v/>
      </c>
      <c r="E65" s="16" t="str">
        <f aca="false">IF('Prix négociés'!$J$65="","",COUNTIF(Factures!$N$5:$N$504,'Prix négociés'!$J$65))</f>
        <v/>
      </c>
      <c r="F65" s="14" t="str">
        <f aca="false">IF(N(E65)=0,"",AVERAGEIFS(Factures!$F$5:$F$504,Factures!$N$5:$N$504,'Prix négociés'!$J$65,Factures!$A$5:$A$504,_xlfn.MINIFS(Factures!$A$5:$A$504,Factures!$N$5:$N$504,'Prix négociés'!$J$65)))</f>
        <v/>
      </c>
      <c r="G65" s="19" t="str">
        <f aca="false">IF(N(E65)=0,"",_xlfn.MAXIFS(Factures!$A$5:$A$504,Factures!$N$5:$N$504,'Prix négociés'!$J$65))</f>
        <v/>
      </c>
      <c r="H65" s="14" t="str">
        <f aca="false">IF(N(E65)=0,"",AVERAGEIFS(Factures!$F$5:$F$504,Factures!$N$5:$N$504,'Prix négociés'!$J$65,Factures!$A$5:$A$504,G65))</f>
        <v/>
      </c>
      <c r="I65" s="17" t="str">
        <f aca="false">IF(OR(H65="",N(D65)=0),"",H65/D65-1)</f>
        <v/>
      </c>
      <c r="J65" s="18" t="str">
        <f aca="false">IF(I65="","",IF(I65&gt;'Mode d''emploi'!$B$24,"Plus cher que négocié","OK"))</f>
        <v/>
      </c>
    </row>
    <row r="66" customFormat="false" ht="15" hidden="false" customHeight="false" outlineLevel="0" collapsed="false">
      <c r="A66" s="16" t="str">
        <f aca="false">IF('Prix négociés'!$B$66="","",'Prix négociés'!A66)</f>
        <v/>
      </c>
      <c r="B66" s="16" t="str">
        <f aca="false">IF('Prix négociés'!$B$66="","",'Prix négociés'!B66)</f>
        <v/>
      </c>
      <c r="C66" s="16" t="str">
        <f aca="false">IF('Prix négociés'!$B$66="","",'Prix négociés'!C66)</f>
        <v/>
      </c>
      <c r="D66" s="14" t="str">
        <f aca="false">IF('Prix négociés'!$B$66="","",'Prix négociés'!G66)</f>
        <v/>
      </c>
      <c r="E66" s="16" t="str">
        <f aca="false">IF('Prix négociés'!$J$66="","",COUNTIF(Factures!$N$5:$N$504,'Prix négociés'!$J$66))</f>
        <v/>
      </c>
      <c r="F66" s="14" t="str">
        <f aca="false">IF(N(E66)=0,"",AVERAGEIFS(Factures!$F$5:$F$504,Factures!$N$5:$N$504,'Prix négociés'!$J$66,Factures!$A$5:$A$504,_xlfn.MINIFS(Factures!$A$5:$A$504,Factures!$N$5:$N$504,'Prix négociés'!$J$66)))</f>
        <v/>
      </c>
      <c r="G66" s="19" t="str">
        <f aca="false">IF(N(E66)=0,"",_xlfn.MAXIFS(Factures!$A$5:$A$504,Factures!$N$5:$N$504,'Prix négociés'!$J$66))</f>
        <v/>
      </c>
      <c r="H66" s="14" t="str">
        <f aca="false">IF(N(E66)=0,"",AVERAGEIFS(Factures!$F$5:$F$504,Factures!$N$5:$N$504,'Prix négociés'!$J$66,Factures!$A$5:$A$504,G66))</f>
        <v/>
      </c>
      <c r="I66" s="17" t="str">
        <f aca="false">IF(OR(H66="",N(D66)=0),"",H66/D66-1)</f>
        <v/>
      </c>
      <c r="J66" s="18" t="str">
        <f aca="false">IF(I66="","",IF(I66&gt;'Mode d''emploi'!$B$24,"Plus cher que négocié","OK"))</f>
        <v/>
      </c>
    </row>
    <row r="67" customFormat="false" ht="15" hidden="false" customHeight="false" outlineLevel="0" collapsed="false">
      <c r="A67" s="16" t="str">
        <f aca="false">IF('Prix négociés'!$B$67="","",'Prix négociés'!A67)</f>
        <v/>
      </c>
      <c r="B67" s="16" t="str">
        <f aca="false">IF('Prix négociés'!$B$67="","",'Prix négociés'!B67)</f>
        <v/>
      </c>
      <c r="C67" s="16" t="str">
        <f aca="false">IF('Prix négociés'!$B$67="","",'Prix négociés'!C67)</f>
        <v/>
      </c>
      <c r="D67" s="14" t="str">
        <f aca="false">IF('Prix négociés'!$B$67="","",'Prix négociés'!G67)</f>
        <v/>
      </c>
      <c r="E67" s="16" t="str">
        <f aca="false">IF('Prix négociés'!$J$67="","",COUNTIF(Factures!$N$5:$N$504,'Prix négociés'!$J$67))</f>
        <v/>
      </c>
      <c r="F67" s="14" t="str">
        <f aca="false">IF(N(E67)=0,"",AVERAGEIFS(Factures!$F$5:$F$504,Factures!$N$5:$N$504,'Prix négociés'!$J$67,Factures!$A$5:$A$504,_xlfn.MINIFS(Factures!$A$5:$A$504,Factures!$N$5:$N$504,'Prix négociés'!$J$67)))</f>
        <v/>
      </c>
      <c r="G67" s="19" t="str">
        <f aca="false">IF(N(E67)=0,"",_xlfn.MAXIFS(Factures!$A$5:$A$504,Factures!$N$5:$N$504,'Prix négociés'!$J$67))</f>
        <v/>
      </c>
      <c r="H67" s="14" t="str">
        <f aca="false">IF(N(E67)=0,"",AVERAGEIFS(Factures!$F$5:$F$504,Factures!$N$5:$N$504,'Prix négociés'!$J$67,Factures!$A$5:$A$504,G67))</f>
        <v/>
      </c>
      <c r="I67" s="17" t="str">
        <f aca="false">IF(OR(H67="",N(D67)=0),"",H67/D67-1)</f>
        <v/>
      </c>
      <c r="J67" s="18" t="str">
        <f aca="false">IF(I67="","",IF(I67&gt;'Mode d''emploi'!$B$24,"Plus cher que négocié","OK"))</f>
        <v/>
      </c>
    </row>
    <row r="68" customFormat="false" ht="15" hidden="false" customHeight="false" outlineLevel="0" collapsed="false">
      <c r="A68" s="16" t="str">
        <f aca="false">IF('Prix négociés'!$B$68="","",'Prix négociés'!A68)</f>
        <v/>
      </c>
      <c r="B68" s="16" t="str">
        <f aca="false">IF('Prix négociés'!$B$68="","",'Prix négociés'!B68)</f>
        <v/>
      </c>
      <c r="C68" s="16" t="str">
        <f aca="false">IF('Prix négociés'!$B$68="","",'Prix négociés'!C68)</f>
        <v/>
      </c>
      <c r="D68" s="14" t="str">
        <f aca="false">IF('Prix négociés'!$B$68="","",'Prix négociés'!G68)</f>
        <v/>
      </c>
      <c r="E68" s="16" t="str">
        <f aca="false">IF('Prix négociés'!$J$68="","",COUNTIF(Factures!$N$5:$N$504,'Prix négociés'!$J$68))</f>
        <v/>
      </c>
      <c r="F68" s="14" t="str">
        <f aca="false">IF(N(E68)=0,"",AVERAGEIFS(Factures!$F$5:$F$504,Factures!$N$5:$N$504,'Prix négociés'!$J$68,Factures!$A$5:$A$504,_xlfn.MINIFS(Factures!$A$5:$A$504,Factures!$N$5:$N$504,'Prix négociés'!$J$68)))</f>
        <v/>
      </c>
      <c r="G68" s="19" t="str">
        <f aca="false">IF(N(E68)=0,"",_xlfn.MAXIFS(Factures!$A$5:$A$504,Factures!$N$5:$N$504,'Prix négociés'!$J$68))</f>
        <v/>
      </c>
      <c r="H68" s="14" t="str">
        <f aca="false">IF(N(E68)=0,"",AVERAGEIFS(Factures!$F$5:$F$504,Factures!$N$5:$N$504,'Prix négociés'!$J$68,Factures!$A$5:$A$504,G68))</f>
        <v/>
      </c>
      <c r="I68" s="17" t="str">
        <f aca="false">IF(OR(H68="",N(D68)=0),"",H68/D68-1)</f>
        <v/>
      </c>
      <c r="J68" s="18" t="str">
        <f aca="false">IF(I68="","",IF(I68&gt;'Mode d''emploi'!$B$24,"Plus cher que négocié","OK"))</f>
        <v/>
      </c>
    </row>
    <row r="69" customFormat="false" ht="15" hidden="false" customHeight="false" outlineLevel="0" collapsed="false">
      <c r="A69" s="16" t="str">
        <f aca="false">IF('Prix négociés'!$B$69="","",'Prix négociés'!A69)</f>
        <v/>
      </c>
      <c r="B69" s="16" t="str">
        <f aca="false">IF('Prix négociés'!$B$69="","",'Prix négociés'!B69)</f>
        <v/>
      </c>
      <c r="C69" s="16" t="str">
        <f aca="false">IF('Prix négociés'!$B$69="","",'Prix négociés'!C69)</f>
        <v/>
      </c>
      <c r="D69" s="14" t="str">
        <f aca="false">IF('Prix négociés'!$B$69="","",'Prix négociés'!G69)</f>
        <v/>
      </c>
      <c r="E69" s="16" t="str">
        <f aca="false">IF('Prix négociés'!$J$69="","",COUNTIF(Factures!$N$5:$N$504,'Prix négociés'!$J$69))</f>
        <v/>
      </c>
      <c r="F69" s="14" t="str">
        <f aca="false">IF(N(E69)=0,"",AVERAGEIFS(Factures!$F$5:$F$504,Factures!$N$5:$N$504,'Prix négociés'!$J$69,Factures!$A$5:$A$504,_xlfn.MINIFS(Factures!$A$5:$A$504,Factures!$N$5:$N$504,'Prix négociés'!$J$69)))</f>
        <v/>
      </c>
      <c r="G69" s="19" t="str">
        <f aca="false">IF(N(E69)=0,"",_xlfn.MAXIFS(Factures!$A$5:$A$504,Factures!$N$5:$N$504,'Prix négociés'!$J$69))</f>
        <v/>
      </c>
      <c r="H69" s="14" t="str">
        <f aca="false">IF(N(E69)=0,"",AVERAGEIFS(Factures!$F$5:$F$504,Factures!$N$5:$N$504,'Prix négociés'!$J$69,Factures!$A$5:$A$504,G69))</f>
        <v/>
      </c>
      <c r="I69" s="17" t="str">
        <f aca="false">IF(OR(H69="",N(D69)=0),"",H69/D69-1)</f>
        <v/>
      </c>
      <c r="J69" s="18" t="str">
        <f aca="false">IF(I69="","",IF(I69&gt;'Mode d''emploi'!$B$24,"Plus cher que négocié","OK"))</f>
        <v/>
      </c>
    </row>
    <row r="70" customFormat="false" ht="15" hidden="false" customHeight="false" outlineLevel="0" collapsed="false">
      <c r="A70" s="16" t="str">
        <f aca="false">IF('Prix négociés'!$B$70="","",'Prix négociés'!A70)</f>
        <v/>
      </c>
      <c r="B70" s="16" t="str">
        <f aca="false">IF('Prix négociés'!$B$70="","",'Prix négociés'!B70)</f>
        <v/>
      </c>
      <c r="C70" s="16" t="str">
        <f aca="false">IF('Prix négociés'!$B$70="","",'Prix négociés'!C70)</f>
        <v/>
      </c>
      <c r="D70" s="14" t="str">
        <f aca="false">IF('Prix négociés'!$B$70="","",'Prix négociés'!G70)</f>
        <v/>
      </c>
      <c r="E70" s="16" t="str">
        <f aca="false">IF('Prix négociés'!$J$70="","",COUNTIF(Factures!$N$5:$N$504,'Prix négociés'!$J$70))</f>
        <v/>
      </c>
      <c r="F70" s="14" t="str">
        <f aca="false">IF(N(E70)=0,"",AVERAGEIFS(Factures!$F$5:$F$504,Factures!$N$5:$N$504,'Prix négociés'!$J$70,Factures!$A$5:$A$504,_xlfn.MINIFS(Factures!$A$5:$A$504,Factures!$N$5:$N$504,'Prix négociés'!$J$70)))</f>
        <v/>
      </c>
      <c r="G70" s="19" t="str">
        <f aca="false">IF(N(E70)=0,"",_xlfn.MAXIFS(Factures!$A$5:$A$504,Factures!$N$5:$N$504,'Prix négociés'!$J$70))</f>
        <v/>
      </c>
      <c r="H70" s="14" t="str">
        <f aca="false">IF(N(E70)=0,"",AVERAGEIFS(Factures!$F$5:$F$504,Factures!$N$5:$N$504,'Prix négociés'!$J$70,Factures!$A$5:$A$504,G70))</f>
        <v/>
      </c>
      <c r="I70" s="17" t="str">
        <f aca="false">IF(OR(H70="",N(D70)=0),"",H70/D70-1)</f>
        <v/>
      </c>
      <c r="J70" s="18" t="str">
        <f aca="false">IF(I70="","",IF(I70&gt;'Mode d''emploi'!$B$24,"Plus cher que négocié","OK"))</f>
        <v/>
      </c>
    </row>
    <row r="71" customFormat="false" ht="15" hidden="false" customHeight="false" outlineLevel="0" collapsed="false">
      <c r="A71" s="16" t="str">
        <f aca="false">IF('Prix négociés'!$B$71="","",'Prix négociés'!A71)</f>
        <v/>
      </c>
      <c r="B71" s="16" t="str">
        <f aca="false">IF('Prix négociés'!$B$71="","",'Prix négociés'!B71)</f>
        <v/>
      </c>
      <c r="C71" s="16" t="str">
        <f aca="false">IF('Prix négociés'!$B$71="","",'Prix négociés'!C71)</f>
        <v/>
      </c>
      <c r="D71" s="14" t="str">
        <f aca="false">IF('Prix négociés'!$B$71="","",'Prix négociés'!G71)</f>
        <v/>
      </c>
      <c r="E71" s="16" t="str">
        <f aca="false">IF('Prix négociés'!$J$71="","",COUNTIF(Factures!$N$5:$N$504,'Prix négociés'!$J$71))</f>
        <v/>
      </c>
      <c r="F71" s="14" t="str">
        <f aca="false">IF(N(E71)=0,"",AVERAGEIFS(Factures!$F$5:$F$504,Factures!$N$5:$N$504,'Prix négociés'!$J$71,Factures!$A$5:$A$504,_xlfn.MINIFS(Factures!$A$5:$A$504,Factures!$N$5:$N$504,'Prix négociés'!$J$71)))</f>
        <v/>
      </c>
      <c r="G71" s="19" t="str">
        <f aca="false">IF(N(E71)=0,"",_xlfn.MAXIFS(Factures!$A$5:$A$504,Factures!$N$5:$N$504,'Prix négociés'!$J$71))</f>
        <v/>
      </c>
      <c r="H71" s="14" t="str">
        <f aca="false">IF(N(E71)=0,"",AVERAGEIFS(Factures!$F$5:$F$504,Factures!$N$5:$N$504,'Prix négociés'!$J$71,Factures!$A$5:$A$504,G71))</f>
        <v/>
      </c>
      <c r="I71" s="17" t="str">
        <f aca="false">IF(OR(H71="",N(D71)=0),"",H71/D71-1)</f>
        <v/>
      </c>
      <c r="J71" s="18" t="str">
        <f aca="false">IF(I71="","",IF(I71&gt;'Mode d''emploi'!$B$24,"Plus cher que négocié","OK"))</f>
        <v/>
      </c>
    </row>
    <row r="72" customFormat="false" ht="15" hidden="false" customHeight="false" outlineLevel="0" collapsed="false">
      <c r="A72" s="16" t="str">
        <f aca="false">IF('Prix négociés'!$B$72="","",'Prix négociés'!A72)</f>
        <v/>
      </c>
      <c r="B72" s="16" t="str">
        <f aca="false">IF('Prix négociés'!$B$72="","",'Prix négociés'!B72)</f>
        <v/>
      </c>
      <c r="C72" s="16" t="str">
        <f aca="false">IF('Prix négociés'!$B$72="","",'Prix négociés'!C72)</f>
        <v/>
      </c>
      <c r="D72" s="14" t="str">
        <f aca="false">IF('Prix négociés'!$B$72="","",'Prix négociés'!G72)</f>
        <v/>
      </c>
      <c r="E72" s="16" t="str">
        <f aca="false">IF('Prix négociés'!$J$72="","",COUNTIF(Factures!$N$5:$N$504,'Prix négociés'!$J$72))</f>
        <v/>
      </c>
      <c r="F72" s="14" t="str">
        <f aca="false">IF(N(E72)=0,"",AVERAGEIFS(Factures!$F$5:$F$504,Factures!$N$5:$N$504,'Prix négociés'!$J$72,Factures!$A$5:$A$504,_xlfn.MINIFS(Factures!$A$5:$A$504,Factures!$N$5:$N$504,'Prix négociés'!$J$72)))</f>
        <v/>
      </c>
      <c r="G72" s="19" t="str">
        <f aca="false">IF(N(E72)=0,"",_xlfn.MAXIFS(Factures!$A$5:$A$504,Factures!$N$5:$N$504,'Prix négociés'!$J$72))</f>
        <v/>
      </c>
      <c r="H72" s="14" t="str">
        <f aca="false">IF(N(E72)=0,"",AVERAGEIFS(Factures!$F$5:$F$504,Factures!$N$5:$N$504,'Prix négociés'!$J$72,Factures!$A$5:$A$504,G72))</f>
        <v/>
      </c>
      <c r="I72" s="17" t="str">
        <f aca="false">IF(OR(H72="",N(D72)=0),"",H72/D72-1)</f>
        <v/>
      </c>
      <c r="J72" s="18" t="str">
        <f aca="false">IF(I72="","",IF(I72&gt;'Mode d''emploi'!$B$24,"Plus cher que négocié","OK"))</f>
        <v/>
      </c>
    </row>
    <row r="73" customFormat="false" ht="15" hidden="false" customHeight="false" outlineLevel="0" collapsed="false">
      <c r="A73" s="16" t="str">
        <f aca="false">IF('Prix négociés'!$B$73="","",'Prix négociés'!A73)</f>
        <v/>
      </c>
      <c r="B73" s="16" t="str">
        <f aca="false">IF('Prix négociés'!$B$73="","",'Prix négociés'!B73)</f>
        <v/>
      </c>
      <c r="C73" s="16" t="str">
        <f aca="false">IF('Prix négociés'!$B$73="","",'Prix négociés'!C73)</f>
        <v/>
      </c>
      <c r="D73" s="14" t="str">
        <f aca="false">IF('Prix négociés'!$B$73="","",'Prix négociés'!G73)</f>
        <v/>
      </c>
      <c r="E73" s="16" t="str">
        <f aca="false">IF('Prix négociés'!$J$73="","",COUNTIF(Factures!$N$5:$N$504,'Prix négociés'!$J$73))</f>
        <v/>
      </c>
      <c r="F73" s="14" t="str">
        <f aca="false">IF(N(E73)=0,"",AVERAGEIFS(Factures!$F$5:$F$504,Factures!$N$5:$N$504,'Prix négociés'!$J$73,Factures!$A$5:$A$504,_xlfn.MINIFS(Factures!$A$5:$A$504,Factures!$N$5:$N$504,'Prix négociés'!$J$73)))</f>
        <v/>
      </c>
      <c r="G73" s="19" t="str">
        <f aca="false">IF(N(E73)=0,"",_xlfn.MAXIFS(Factures!$A$5:$A$504,Factures!$N$5:$N$504,'Prix négociés'!$J$73))</f>
        <v/>
      </c>
      <c r="H73" s="14" t="str">
        <f aca="false">IF(N(E73)=0,"",AVERAGEIFS(Factures!$F$5:$F$504,Factures!$N$5:$N$504,'Prix négociés'!$J$73,Factures!$A$5:$A$504,G73))</f>
        <v/>
      </c>
      <c r="I73" s="17" t="str">
        <f aca="false">IF(OR(H73="",N(D73)=0),"",H73/D73-1)</f>
        <v/>
      </c>
      <c r="J73" s="18" t="str">
        <f aca="false">IF(I73="","",IF(I73&gt;'Mode d''emploi'!$B$24,"Plus cher que négocié","OK"))</f>
        <v/>
      </c>
    </row>
    <row r="74" customFormat="false" ht="15" hidden="false" customHeight="false" outlineLevel="0" collapsed="false">
      <c r="A74" s="16" t="str">
        <f aca="false">IF('Prix négociés'!$B$74="","",'Prix négociés'!A74)</f>
        <v/>
      </c>
      <c r="B74" s="16" t="str">
        <f aca="false">IF('Prix négociés'!$B$74="","",'Prix négociés'!B74)</f>
        <v/>
      </c>
      <c r="C74" s="16" t="str">
        <f aca="false">IF('Prix négociés'!$B$74="","",'Prix négociés'!C74)</f>
        <v/>
      </c>
      <c r="D74" s="14" t="str">
        <f aca="false">IF('Prix négociés'!$B$74="","",'Prix négociés'!G74)</f>
        <v/>
      </c>
      <c r="E74" s="16" t="str">
        <f aca="false">IF('Prix négociés'!$J$74="","",COUNTIF(Factures!$N$5:$N$504,'Prix négociés'!$J$74))</f>
        <v/>
      </c>
      <c r="F74" s="14" t="str">
        <f aca="false">IF(N(E74)=0,"",AVERAGEIFS(Factures!$F$5:$F$504,Factures!$N$5:$N$504,'Prix négociés'!$J$74,Factures!$A$5:$A$504,_xlfn.MINIFS(Factures!$A$5:$A$504,Factures!$N$5:$N$504,'Prix négociés'!$J$74)))</f>
        <v/>
      </c>
      <c r="G74" s="19" t="str">
        <f aca="false">IF(N(E74)=0,"",_xlfn.MAXIFS(Factures!$A$5:$A$504,Factures!$N$5:$N$504,'Prix négociés'!$J$74))</f>
        <v/>
      </c>
      <c r="H74" s="14" t="str">
        <f aca="false">IF(N(E74)=0,"",AVERAGEIFS(Factures!$F$5:$F$504,Factures!$N$5:$N$504,'Prix négociés'!$J$74,Factures!$A$5:$A$504,G74))</f>
        <v/>
      </c>
      <c r="I74" s="17" t="str">
        <f aca="false">IF(OR(H74="",N(D74)=0),"",H74/D74-1)</f>
        <v/>
      </c>
      <c r="J74" s="18" t="str">
        <f aca="false">IF(I74="","",IF(I74&gt;'Mode d''emploi'!$B$24,"Plus cher que négocié","OK"))</f>
        <v/>
      </c>
    </row>
    <row r="75" customFormat="false" ht="15" hidden="false" customHeight="false" outlineLevel="0" collapsed="false">
      <c r="A75" s="16" t="str">
        <f aca="false">IF('Prix négociés'!$B$75="","",'Prix négociés'!A75)</f>
        <v/>
      </c>
      <c r="B75" s="16" t="str">
        <f aca="false">IF('Prix négociés'!$B$75="","",'Prix négociés'!B75)</f>
        <v/>
      </c>
      <c r="C75" s="16" t="str">
        <f aca="false">IF('Prix négociés'!$B$75="","",'Prix négociés'!C75)</f>
        <v/>
      </c>
      <c r="D75" s="14" t="str">
        <f aca="false">IF('Prix négociés'!$B$75="","",'Prix négociés'!G75)</f>
        <v/>
      </c>
      <c r="E75" s="16" t="str">
        <f aca="false">IF('Prix négociés'!$J$75="","",COUNTIF(Factures!$N$5:$N$504,'Prix négociés'!$J$75))</f>
        <v/>
      </c>
      <c r="F75" s="14" t="str">
        <f aca="false">IF(N(E75)=0,"",AVERAGEIFS(Factures!$F$5:$F$504,Factures!$N$5:$N$504,'Prix négociés'!$J$75,Factures!$A$5:$A$504,_xlfn.MINIFS(Factures!$A$5:$A$504,Factures!$N$5:$N$504,'Prix négociés'!$J$75)))</f>
        <v/>
      </c>
      <c r="G75" s="19" t="str">
        <f aca="false">IF(N(E75)=0,"",_xlfn.MAXIFS(Factures!$A$5:$A$504,Factures!$N$5:$N$504,'Prix négociés'!$J$75))</f>
        <v/>
      </c>
      <c r="H75" s="14" t="str">
        <f aca="false">IF(N(E75)=0,"",AVERAGEIFS(Factures!$F$5:$F$504,Factures!$N$5:$N$504,'Prix négociés'!$J$75,Factures!$A$5:$A$504,G75))</f>
        <v/>
      </c>
      <c r="I75" s="17" t="str">
        <f aca="false">IF(OR(H75="",N(D75)=0),"",H75/D75-1)</f>
        <v/>
      </c>
      <c r="J75" s="18" t="str">
        <f aca="false">IF(I75="","",IF(I75&gt;'Mode d''emploi'!$B$24,"Plus cher que négocié","OK"))</f>
        <v/>
      </c>
    </row>
    <row r="76" customFormat="false" ht="15" hidden="false" customHeight="false" outlineLevel="0" collapsed="false">
      <c r="A76" s="16" t="str">
        <f aca="false">IF('Prix négociés'!$B$76="","",'Prix négociés'!A76)</f>
        <v/>
      </c>
      <c r="B76" s="16" t="str">
        <f aca="false">IF('Prix négociés'!$B$76="","",'Prix négociés'!B76)</f>
        <v/>
      </c>
      <c r="C76" s="16" t="str">
        <f aca="false">IF('Prix négociés'!$B$76="","",'Prix négociés'!C76)</f>
        <v/>
      </c>
      <c r="D76" s="14" t="str">
        <f aca="false">IF('Prix négociés'!$B$76="","",'Prix négociés'!G76)</f>
        <v/>
      </c>
      <c r="E76" s="16" t="str">
        <f aca="false">IF('Prix négociés'!$J$76="","",COUNTIF(Factures!$N$5:$N$504,'Prix négociés'!$J$76))</f>
        <v/>
      </c>
      <c r="F76" s="14" t="str">
        <f aca="false">IF(N(E76)=0,"",AVERAGEIFS(Factures!$F$5:$F$504,Factures!$N$5:$N$504,'Prix négociés'!$J$76,Factures!$A$5:$A$504,_xlfn.MINIFS(Factures!$A$5:$A$504,Factures!$N$5:$N$504,'Prix négociés'!$J$76)))</f>
        <v/>
      </c>
      <c r="G76" s="19" t="str">
        <f aca="false">IF(N(E76)=0,"",_xlfn.MAXIFS(Factures!$A$5:$A$504,Factures!$N$5:$N$504,'Prix négociés'!$J$76))</f>
        <v/>
      </c>
      <c r="H76" s="14" t="str">
        <f aca="false">IF(N(E76)=0,"",AVERAGEIFS(Factures!$F$5:$F$504,Factures!$N$5:$N$504,'Prix négociés'!$J$76,Factures!$A$5:$A$504,G76))</f>
        <v/>
      </c>
      <c r="I76" s="17" t="str">
        <f aca="false">IF(OR(H76="",N(D76)=0),"",H76/D76-1)</f>
        <v/>
      </c>
      <c r="J76" s="18" t="str">
        <f aca="false">IF(I76="","",IF(I76&gt;'Mode d''emploi'!$B$24,"Plus cher que négocié","OK"))</f>
        <v/>
      </c>
    </row>
    <row r="77" customFormat="false" ht="15" hidden="false" customHeight="false" outlineLevel="0" collapsed="false">
      <c r="A77" s="16" t="str">
        <f aca="false">IF('Prix négociés'!$B$77="","",'Prix négociés'!A77)</f>
        <v/>
      </c>
      <c r="B77" s="16" t="str">
        <f aca="false">IF('Prix négociés'!$B$77="","",'Prix négociés'!B77)</f>
        <v/>
      </c>
      <c r="C77" s="16" t="str">
        <f aca="false">IF('Prix négociés'!$B$77="","",'Prix négociés'!C77)</f>
        <v/>
      </c>
      <c r="D77" s="14" t="str">
        <f aca="false">IF('Prix négociés'!$B$77="","",'Prix négociés'!G77)</f>
        <v/>
      </c>
      <c r="E77" s="16" t="str">
        <f aca="false">IF('Prix négociés'!$J$77="","",COUNTIF(Factures!$N$5:$N$504,'Prix négociés'!$J$77))</f>
        <v/>
      </c>
      <c r="F77" s="14" t="str">
        <f aca="false">IF(N(E77)=0,"",AVERAGEIFS(Factures!$F$5:$F$504,Factures!$N$5:$N$504,'Prix négociés'!$J$77,Factures!$A$5:$A$504,_xlfn.MINIFS(Factures!$A$5:$A$504,Factures!$N$5:$N$504,'Prix négociés'!$J$77)))</f>
        <v/>
      </c>
      <c r="G77" s="19" t="str">
        <f aca="false">IF(N(E77)=0,"",_xlfn.MAXIFS(Factures!$A$5:$A$504,Factures!$N$5:$N$504,'Prix négociés'!$J$77))</f>
        <v/>
      </c>
      <c r="H77" s="14" t="str">
        <f aca="false">IF(N(E77)=0,"",AVERAGEIFS(Factures!$F$5:$F$504,Factures!$N$5:$N$504,'Prix négociés'!$J$77,Factures!$A$5:$A$504,G77))</f>
        <v/>
      </c>
      <c r="I77" s="17" t="str">
        <f aca="false">IF(OR(H77="",N(D77)=0),"",H77/D77-1)</f>
        <v/>
      </c>
      <c r="J77" s="18" t="str">
        <f aca="false">IF(I77="","",IF(I77&gt;'Mode d''emploi'!$B$24,"Plus cher que négocié","OK"))</f>
        <v/>
      </c>
    </row>
    <row r="78" customFormat="false" ht="15" hidden="false" customHeight="false" outlineLevel="0" collapsed="false">
      <c r="A78" s="16" t="str">
        <f aca="false">IF('Prix négociés'!$B$78="","",'Prix négociés'!A78)</f>
        <v/>
      </c>
      <c r="B78" s="16" t="str">
        <f aca="false">IF('Prix négociés'!$B$78="","",'Prix négociés'!B78)</f>
        <v/>
      </c>
      <c r="C78" s="16" t="str">
        <f aca="false">IF('Prix négociés'!$B$78="","",'Prix négociés'!C78)</f>
        <v/>
      </c>
      <c r="D78" s="14" t="str">
        <f aca="false">IF('Prix négociés'!$B$78="","",'Prix négociés'!G78)</f>
        <v/>
      </c>
      <c r="E78" s="16" t="str">
        <f aca="false">IF('Prix négociés'!$J$78="","",COUNTIF(Factures!$N$5:$N$504,'Prix négociés'!$J$78))</f>
        <v/>
      </c>
      <c r="F78" s="14" t="str">
        <f aca="false">IF(N(E78)=0,"",AVERAGEIFS(Factures!$F$5:$F$504,Factures!$N$5:$N$504,'Prix négociés'!$J$78,Factures!$A$5:$A$504,_xlfn.MINIFS(Factures!$A$5:$A$504,Factures!$N$5:$N$504,'Prix négociés'!$J$78)))</f>
        <v/>
      </c>
      <c r="G78" s="19" t="str">
        <f aca="false">IF(N(E78)=0,"",_xlfn.MAXIFS(Factures!$A$5:$A$504,Factures!$N$5:$N$504,'Prix négociés'!$J$78))</f>
        <v/>
      </c>
      <c r="H78" s="14" t="str">
        <f aca="false">IF(N(E78)=0,"",AVERAGEIFS(Factures!$F$5:$F$504,Factures!$N$5:$N$504,'Prix négociés'!$J$78,Factures!$A$5:$A$504,G78))</f>
        <v/>
      </c>
      <c r="I78" s="17" t="str">
        <f aca="false">IF(OR(H78="",N(D78)=0),"",H78/D78-1)</f>
        <v/>
      </c>
      <c r="J78" s="18" t="str">
        <f aca="false">IF(I78="","",IF(I78&gt;'Mode d''emploi'!$B$24,"Plus cher que négocié","OK"))</f>
        <v/>
      </c>
    </row>
    <row r="79" customFormat="false" ht="15" hidden="false" customHeight="false" outlineLevel="0" collapsed="false">
      <c r="A79" s="16" t="str">
        <f aca="false">IF('Prix négociés'!$B$79="","",'Prix négociés'!A79)</f>
        <v/>
      </c>
      <c r="B79" s="16" t="str">
        <f aca="false">IF('Prix négociés'!$B$79="","",'Prix négociés'!B79)</f>
        <v/>
      </c>
      <c r="C79" s="16" t="str">
        <f aca="false">IF('Prix négociés'!$B$79="","",'Prix négociés'!C79)</f>
        <v/>
      </c>
      <c r="D79" s="14" t="str">
        <f aca="false">IF('Prix négociés'!$B$79="","",'Prix négociés'!G79)</f>
        <v/>
      </c>
      <c r="E79" s="16" t="str">
        <f aca="false">IF('Prix négociés'!$J$79="","",COUNTIF(Factures!$N$5:$N$504,'Prix négociés'!$J$79))</f>
        <v/>
      </c>
      <c r="F79" s="14" t="str">
        <f aca="false">IF(N(E79)=0,"",AVERAGEIFS(Factures!$F$5:$F$504,Factures!$N$5:$N$504,'Prix négociés'!$J$79,Factures!$A$5:$A$504,_xlfn.MINIFS(Factures!$A$5:$A$504,Factures!$N$5:$N$504,'Prix négociés'!$J$79)))</f>
        <v/>
      </c>
      <c r="G79" s="19" t="str">
        <f aca="false">IF(N(E79)=0,"",_xlfn.MAXIFS(Factures!$A$5:$A$504,Factures!$N$5:$N$504,'Prix négociés'!$J$79))</f>
        <v/>
      </c>
      <c r="H79" s="14" t="str">
        <f aca="false">IF(N(E79)=0,"",AVERAGEIFS(Factures!$F$5:$F$504,Factures!$N$5:$N$504,'Prix négociés'!$J$79,Factures!$A$5:$A$504,G79))</f>
        <v/>
      </c>
      <c r="I79" s="17" t="str">
        <f aca="false">IF(OR(H79="",N(D79)=0),"",H79/D79-1)</f>
        <v/>
      </c>
      <c r="J79" s="18" t="str">
        <f aca="false">IF(I79="","",IF(I79&gt;'Mode d''emploi'!$B$24,"Plus cher que négocié","OK"))</f>
        <v/>
      </c>
    </row>
    <row r="80" customFormat="false" ht="15" hidden="false" customHeight="false" outlineLevel="0" collapsed="false">
      <c r="A80" s="16" t="str">
        <f aca="false">IF('Prix négociés'!$B$80="","",'Prix négociés'!A80)</f>
        <v/>
      </c>
      <c r="B80" s="16" t="str">
        <f aca="false">IF('Prix négociés'!$B$80="","",'Prix négociés'!B80)</f>
        <v/>
      </c>
      <c r="C80" s="16" t="str">
        <f aca="false">IF('Prix négociés'!$B$80="","",'Prix négociés'!C80)</f>
        <v/>
      </c>
      <c r="D80" s="14" t="str">
        <f aca="false">IF('Prix négociés'!$B$80="","",'Prix négociés'!G80)</f>
        <v/>
      </c>
      <c r="E80" s="16" t="str">
        <f aca="false">IF('Prix négociés'!$J$80="","",COUNTIF(Factures!$N$5:$N$504,'Prix négociés'!$J$80))</f>
        <v/>
      </c>
      <c r="F80" s="14" t="str">
        <f aca="false">IF(N(E80)=0,"",AVERAGEIFS(Factures!$F$5:$F$504,Factures!$N$5:$N$504,'Prix négociés'!$J$80,Factures!$A$5:$A$504,_xlfn.MINIFS(Factures!$A$5:$A$504,Factures!$N$5:$N$504,'Prix négociés'!$J$80)))</f>
        <v/>
      </c>
      <c r="G80" s="19" t="str">
        <f aca="false">IF(N(E80)=0,"",_xlfn.MAXIFS(Factures!$A$5:$A$504,Factures!$N$5:$N$504,'Prix négociés'!$J$80))</f>
        <v/>
      </c>
      <c r="H80" s="14" t="str">
        <f aca="false">IF(N(E80)=0,"",AVERAGEIFS(Factures!$F$5:$F$504,Factures!$N$5:$N$504,'Prix négociés'!$J$80,Factures!$A$5:$A$504,G80))</f>
        <v/>
      </c>
      <c r="I80" s="17" t="str">
        <f aca="false">IF(OR(H80="",N(D80)=0),"",H80/D80-1)</f>
        <v/>
      </c>
      <c r="J80" s="18" t="str">
        <f aca="false">IF(I80="","",IF(I80&gt;'Mode d''emploi'!$B$24,"Plus cher que négocié","OK"))</f>
        <v/>
      </c>
    </row>
    <row r="81" customFormat="false" ht="15" hidden="false" customHeight="false" outlineLevel="0" collapsed="false">
      <c r="A81" s="16" t="str">
        <f aca="false">IF('Prix négociés'!$B$81="","",'Prix négociés'!A81)</f>
        <v/>
      </c>
      <c r="B81" s="16" t="str">
        <f aca="false">IF('Prix négociés'!$B$81="","",'Prix négociés'!B81)</f>
        <v/>
      </c>
      <c r="C81" s="16" t="str">
        <f aca="false">IF('Prix négociés'!$B$81="","",'Prix négociés'!C81)</f>
        <v/>
      </c>
      <c r="D81" s="14" t="str">
        <f aca="false">IF('Prix négociés'!$B$81="","",'Prix négociés'!G81)</f>
        <v/>
      </c>
      <c r="E81" s="16" t="str">
        <f aca="false">IF('Prix négociés'!$J$81="","",COUNTIF(Factures!$N$5:$N$504,'Prix négociés'!$J$81))</f>
        <v/>
      </c>
      <c r="F81" s="14" t="str">
        <f aca="false">IF(N(E81)=0,"",AVERAGEIFS(Factures!$F$5:$F$504,Factures!$N$5:$N$504,'Prix négociés'!$J$81,Factures!$A$5:$A$504,_xlfn.MINIFS(Factures!$A$5:$A$504,Factures!$N$5:$N$504,'Prix négociés'!$J$81)))</f>
        <v/>
      </c>
      <c r="G81" s="19" t="str">
        <f aca="false">IF(N(E81)=0,"",_xlfn.MAXIFS(Factures!$A$5:$A$504,Factures!$N$5:$N$504,'Prix négociés'!$J$81))</f>
        <v/>
      </c>
      <c r="H81" s="14" t="str">
        <f aca="false">IF(N(E81)=0,"",AVERAGEIFS(Factures!$F$5:$F$504,Factures!$N$5:$N$504,'Prix négociés'!$J$81,Factures!$A$5:$A$504,G81))</f>
        <v/>
      </c>
      <c r="I81" s="17" t="str">
        <f aca="false">IF(OR(H81="",N(D81)=0),"",H81/D81-1)</f>
        <v/>
      </c>
      <c r="J81" s="18" t="str">
        <f aca="false">IF(I81="","",IF(I81&gt;'Mode d''emploi'!$B$24,"Plus cher que négocié","OK"))</f>
        <v/>
      </c>
    </row>
    <row r="82" customFormat="false" ht="15" hidden="false" customHeight="false" outlineLevel="0" collapsed="false">
      <c r="A82" s="16" t="str">
        <f aca="false">IF('Prix négociés'!$B$82="","",'Prix négociés'!A82)</f>
        <v/>
      </c>
      <c r="B82" s="16" t="str">
        <f aca="false">IF('Prix négociés'!$B$82="","",'Prix négociés'!B82)</f>
        <v/>
      </c>
      <c r="C82" s="16" t="str">
        <f aca="false">IF('Prix négociés'!$B$82="","",'Prix négociés'!C82)</f>
        <v/>
      </c>
      <c r="D82" s="14" t="str">
        <f aca="false">IF('Prix négociés'!$B$82="","",'Prix négociés'!G82)</f>
        <v/>
      </c>
      <c r="E82" s="16" t="str">
        <f aca="false">IF('Prix négociés'!$J$82="","",COUNTIF(Factures!$N$5:$N$504,'Prix négociés'!$J$82))</f>
        <v/>
      </c>
      <c r="F82" s="14" t="str">
        <f aca="false">IF(N(E82)=0,"",AVERAGEIFS(Factures!$F$5:$F$504,Factures!$N$5:$N$504,'Prix négociés'!$J$82,Factures!$A$5:$A$504,_xlfn.MINIFS(Factures!$A$5:$A$504,Factures!$N$5:$N$504,'Prix négociés'!$J$82)))</f>
        <v/>
      </c>
      <c r="G82" s="19" t="str">
        <f aca="false">IF(N(E82)=0,"",_xlfn.MAXIFS(Factures!$A$5:$A$504,Factures!$N$5:$N$504,'Prix négociés'!$J$82))</f>
        <v/>
      </c>
      <c r="H82" s="14" t="str">
        <f aca="false">IF(N(E82)=0,"",AVERAGEIFS(Factures!$F$5:$F$504,Factures!$N$5:$N$504,'Prix négociés'!$J$82,Factures!$A$5:$A$504,G82))</f>
        <v/>
      </c>
      <c r="I82" s="17" t="str">
        <f aca="false">IF(OR(H82="",N(D82)=0),"",H82/D82-1)</f>
        <v/>
      </c>
      <c r="J82" s="18" t="str">
        <f aca="false">IF(I82="","",IF(I82&gt;'Mode d''emploi'!$B$24,"Plus cher que négocié","OK"))</f>
        <v/>
      </c>
    </row>
    <row r="83" customFormat="false" ht="15" hidden="false" customHeight="false" outlineLevel="0" collapsed="false">
      <c r="A83" s="16" t="str">
        <f aca="false">IF('Prix négociés'!$B$83="","",'Prix négociés'!A83)</f>
        <v/>
      </c>
      <c r="B83" s="16" t="str">
        <f aca="false">IF('Prix négociés'!$B$83="","",'Prix négociés'!B83)</f>
        <v/>
      </c>
      <c r="C83" s="16" t="str">
        <f aca="false">IF('Prix négociés'!$B$83="","",'Prix négociés'!C83)</f>
        <v/>
      </c>
      <c r="D83" s="14" t="str">
        <f aca="false">IF('Prix négociés'!$B$83="","",'Prix négociés'!G83)</f>
        <v/>
      </c>
      <c r="E83" s="16" t="str">
        <f aca="false">IF('Prix négociés'!$J$83="","",COUNTIF(Factures!$N$5:$N$504,'Prix négociés'!$J$83))</f>
        <v/>
      </c>
      <c r="F83" s="14" t="str">
        <f aca="false">IF(N(E83)=0,"",AVERAGEIFS(Factures!$F$5:$F$504,Factures!$N$5:$N$504,'Prix négociés'!$J$83,Factures!$A$5:$A$504,_xlfn.MINIFS(Factures!$A$5:$A$504,Factures!$N$5:$N$504,'Prix négociés'!$J$83)))</f>
        <v/>
      </c>
      <c r="G83" s="19" t="str">
        <f aca="false">IF(N(E83)=0,"",_xlfn.MAXIFS(Factures!$A$5:$A$504,Factures!$N$5:$N$504,'Prix négociés'!$J$83))</f>
        <v/>
      </c>
      <c r="H83" s="14" t="str">
        <f aca="false">IF(N(E83)=0,"",AVERAGEIFS(Factures!$F$5:$F$504,Factures!$N$5:$N$504,'Prix négociés'!$J$83,Factures!$A$5:$A$504,G83))</f>
        <v/>
      </c>
      <c r="I83" s="17" t="str">
        <f aca="false">IF(OR(H83="",N(D83)=0),"",H83/D83-1)</f>
        <v/>
      </c>
      <c r="J83" s="18" t="str">
        <f aca="false">IF(I83="","",IF(I83&gt;'Mode d''emploi'!$B$24,"Plus cher que négocié","OK"))</f>
        <v/>
      </c>
    </row>
    <row r="84" customFormat="false" ht="15" hidden="false" customHeight="false" outlineLevel="0" collapsed="false">
      <c r="A84" s="16" t="str">
        <f aca="false">IF('Prix négociés'!$B$84="","",'Prix négociés'!A84)</f>
        <v/>
      </c>
      <c r="B84" s="16" t="str">
        <f aca="false">IF('Prix négociés'!$B$84="","",'Prix négociés'!B84)</f>
        <v/>
      </c>
      <c r="C84" s="16" t="str">
        <f aca="false">IF('Prix négociés'!$B$84="","",'Prix négociés'!C84)</f>
        <v/>
      </c>
      <c r="D84" s="14" t="str">
        <f aca="false">IF('Prix négociés'!$B$84="","",'Prix négociés'!G84)</f>
        <v/>
      </c>
      <c r="E84" s="16" t="str">
        <f aca="false">IF('Prix négociés'!$J$84="","",COUNTIF(Factures!$N$5:$N$504,'Prix négociés'!$J$84))</f>
        <v/>
      </c>
      <c r="F84" s="14" t="str">
        <f aca="false">IF(N(E84)=0,"",AVERAGEIFS(Factures!$F$5:$F$504,Factures!$N$5:$N$504,'Prix négociés'!$J$84,Factures!$A$5:$A$504,_xlfn.MINIFS(Factures!$A$5:$A$504,Factures!$N$5:$N$504,'Prix négociés'!$J$84)))</f>
        <v/>
      </c>
      <c r="G84" s="19" t="str">
        <f aca="false">IF(N(E84)=0,"",_xlfn.MAXIFS(Factures!$A$5:$A$504,Factures!$N$5:$N$504,'Prix négociés'!$J$84))</f>
        <v/>
      </c>
      <c r="H84" s="14" t="str">
        <f aca="false">IF(N(E84)=0,"",AVERAGEIFS(Factures!$F$5:$F$504,Factures!$N$5:$N$504,'Prix négociés'!$J$84,Factures!$A$5:$A$504,G84))</f>
        <v/>
      </c>
      <c r="I84" s="17" t="str">
        <f aca="false">IF(OR(H84="",N(D84)=0),"",H84/D84-1)</f>
        <v/>
      </c>
      <c r="J84" s="18" t="str">
        <f aca="false">IF(I84="","",IF(I84&gt;'Mode d''emploi'!$B$24,"Plus cher que négocié","OK"))</f>
        <v/>
      </c>
    </row>
    <row r="85" customFormat="false" ht="15" hidden="false" customHeight="false" outlineLevel="0" collapsed="false">
      <c r="A85" s="16" t="str">
        <f aca="false">IF('Prix négociés'!$B$85="","",'Prix négociés'!A85)</f>
        <v/>
      </c>
      <c r="B85" s="16" t="str">
        <f aca="false">IF('Prix négociés'!$B$85="","",'Prix négociés'!B85)</f>
        <v/>
      </c>
      <c r="C85" s="16" t="str">
        <f aca="false">IF('Prix négociés'!$B$85="","",'Prix négociés'!C85)</f>
        <v/>
      </c>
      <c r="D85" s="14" t="str">
        <f aca="false">IF('Prix négociés'!$B$85="","",'Prix négociés'!G85)</f>
        <v/>
      </c>
      <c r="E85" s="16" t="str">
        <f aca="false">IF('Prix négociés'!$J$85="","",COUNTIF(Factures!$N$5:$N$504,'Prix négociés'!$J$85))</f>
        <v/>
      </c>
      <c r="F85" s="14" t="str">
        <f aca="false">IF(N(E85)=0,"",AVERAGEIFS(Factures!$F$5:$F$504,Factures!$N$5:$N$504,'Prix négociés'!$J$85,Factures!$A$5:$A$504,_xlfn.MINIFS(Factures!$A$5:$A$504,Factures!$N$5:$N$504,'Prix négociés'!$J$85)))</f>
        <v/>
      </c>
      <c r="G85" s="19" t="str">
        <f aca="false">IF(N(E85)=0,"",_xlfn.MAXIFS(Factures!$A$5:$A$504,Factures!$N$5:$N$504,'Prix négociés'!$J$85))</f>
        <v/>
      </c>
      <c r="H85" s="14" t="str">
        <f aca="false">IF(N(E85)=0,"",AVERAGEIFS(Factures!$F$5:$F$504,Factures!$N$5:$N$504,'Prix négociés'!$J$85,Factures!$A$5:$A$504,G85))</f>
        <v/>
      </c>
      <c r="I85" s="17" t="str">
        <f aca="false">IF(OR(H85="",N(D85)=0),"",H85/D85-1)</f>
        <v/>
      </c>
      <c r="J85" s="18" t="str">
        <f aca="false">IF(I85="","",IF(I85&gt;'Mode d''emploi'!$B$24,"Plus cher que négocié","OK"))</f>
        <v/>
      </c>
    </row>
    <row r="86" customFormat="false" ht="15" hidden="false" customHeight="false" outlineLevel="0" collapsed="false">
      <c r="A86" s="16" t="str">
        <f aca="false">IF('Prix négociés'!$B$86="","",'Prix négociés'!A86)</f>
        <v/>
      </c>
      <c r="B86" s="16" t="str">
        <f aca="false">IF('Prix négociés'!$B$86="","",'Prix négociés'!B86)</f>
        <v/>
      </c>
      <c r="C86" s="16" t="str">
        <f aca="false">IF('Prix négociés'!$B$86="","",'Prix négociés'!C86)</f>
        <v/>
      </c>
      <c r="D86" s="14" t="str">
        <f aca="false">IF('Prix négociés'!$B$86="","",'Prix négociés'!G86)</f>
        <v/>
      </c>
      <c r="E86" s="16" t="str">
        <f aca="false">IF('Prix négociés'!$J$86="","",COUNTIF(Factures!$N$5:$N$504,'Prix négociés'!$J$86))</f>
        <v/>
      </c>
      <c r="F86" s="14" t="str">
        <f aca="false">IF(N(E86)=0,"",AVERAGEIFS(Factures!$F$5:$F$504,Factures!$N$5:$N$504,'Prix négociés'!$J$86,Factures!$A$5:$A$504,_xlfn.MINIFS(Factures!$A$5:$A$504,Factures!$N$5:$N$504,'Prix négociés'!$J$86)))</f>
        <v/>
      </c>
      <c r="G86" s="19" t="str">
        <f aca="false">IF(N(E86)=0,"",_xlfn.MAXIFS(Factures!$A$5:$A$504,Factures!$N$5:$N$504,'Prix négociés'!$J$86))</f>
        <v/>
      </c>
      <c r="H86" s="14" t="str">
        <f aca="false">IF(N(E86)=0,"",AVERAGEIFS(Factures!$F$5:$F$504,Factures!$N$5:$N$504,'Prix négociés'!$J$86,Factures!$A$5:$A$504,G86))</f>
        <v/>
      </c>
      <c r="I86" s="17" t="str">
        <f aca="false">IF(OR(H86="",N(D86)=0),"",H86/D86-1)</f>
        <v/>
      </c>
      <c r="J86" s="18" t="str">
        <f aca="false">IF(I86="","",IF(I86&gt;'Mode d''emploi'!$B$24,"Plus cher que négocié","OK"))</f>
        <v/>
      </c>
    </row>
    <row r="87" customFormat="false" ht="15" hidden="false" customHeight="false" outlineLevel="0" collapsed="false">
      <c r="A87" s="16" t="str">
        <f aca="false">IF('Prix négociés'!$B$87="","",'Prix négociés'!A87)</f>
        <v/>
      </c>
      <c r="B87" s="16" t="str">
        <f aca="false">IF('Prix négociés'!$B$87="","",'Prix négociés'!B87)</f>
        <v/>
      </c>
      <c r="C87" s="16" t="str">
        <f aca="false">IF('Prix négociés'!$B$87="","",'Prix négociés'!C87)</f>
        <v/>
      </c>
      <c r="D87" s="14" t="str">
        <f aca="false">IF('Prix négociés'!$B$87="","",'Prix négociés'!G87)</f>
        <v/>
      </c>
      <c r="E87" s="16" t="str">
        <f aca="false">IF('Prix négociés'!$J$87="","",COUNTIF(Factures!$N$5:$N$504,'Prix négociés'!$J$87))</f>
        <v/>
      </c>
      <c r="F87" s="14" t="str">
        <f aca="false">IF(N(E87)=0,"",AVERAGEIFS(Factures!$F$5:$F$504,Factures!$N$5:$N$504,'Prix négociés'!$J$87,Factures!$A$5:$A$504,_xlfn.MINIFS(Factures!$A$5:$A$504,Factures!$N$5:$N$504,'Prix négociés'!$J$87)))</f>
        <v/>
      </c>
      <c r="G87" s="19" t="str">
        <f aca="false">IF(N(E87)=0,"",_xlfn.MAXIFS(Factures!$A$5:$A$504,Factures!$N$5:$N$504,'Prix négociés'!$J$87))</f>
        <v/>
      </c>
      <c r="H87" s="14" t="str">
        <f aca="false">IF(N(E87)=0,"",AVERAGEIFS(Factures!$F$5:$F$504,Factures!$N$5:$N$504,'Prix négociés'!$J$87,Factures!$A$5:$A$504,G87))</f>
        <v/>
      </c>
      <c r="I87" s="17" t="str">
        <f aca="false">IF(OR(H87="",N(D87)=0),"",H87/D87-1)</f>
        <v/>
      </c>
      <c r="J87" s="18" t="str">
        <f aca="false">IF(I87="","",IF(I87&gt;'Mode d''emploi'!$B$24,"Plus cher que négocié","OK"))</f>
        <v/>
      </c>
    </row>
    <row r="88" customFormat="false" ht="15" hidden="false" customHeight="false" outlineLevel="0" collapsed="false">
      <c r="A88" s="16" t="str">
        <f aca="false">IF('Prix négociés'!$B$88="","",'Prix négociés'!A88)</f>
        <v/>
      </c>
      <c r="B88" s="16" t="str">
        <f aca="false">IF('Prix négociés'!$B$88="","",'Prix négociés'!B88)</f>
        <v/>
      </c>
      <c r="C88" s="16" t="str">
        <f aca="false">IF('Prix négociés'!$B$88="","",'Prix négociés'!C88)</f>
        <v/>
      </c>
      <c r="D88" s="14" t="str">
        <f aca="false">IF('Prix négociés'!$B$88="","",'Prix négociés'!G88)</f>
        <v/>
      </c>
      <c r="E88" s="16" t="str">
        <f aca="false">IF('Prix négociés'!$J$88="","",COUNTIF(Factures!$N$5:$N$504,'Prix négociés'!$J$88))</f>
        <v/>
      </c>
      <c r="F88" s="14" t="str">
        <f aca="false">IF(N(E88)=0,"",AVERAGEIFS(Factures!$F$5:$F$504,Factures!$N$5:$N$504,'Prix négociés'!$J$88,Factures!$A$5:$A$504,_xlfn.MINIFS(Factures!$A$5:$A$504,Factures!$N$5:$N$504,'Prix négociés'!$J$88)))</f>
        <v/>
      </c>
      <c r="G88" s="19" t="str">
        <f aca="false">IF(N(E88)=0,"",_xlfn.MAXIFS(Factures!$A$5:$A$504,Factures!$N$5:$N$504,'Prix négociés'!$J$88))</f>
        <v/>
      </c>
      <c r="H88" s="14" t="str">
        <f aca="false">IF(N(E88)=0,"",AVERAGEIFS(Factures!$F$5:$F$504,Factures!$N$5:$N$504,'Prix négociés'!$J$88,Factures!$A$5:$A$504,G88))</f>
        <v/>
      </c>
      <c r="I88" s="17" t="str">
        <f aca="false">IF(OR(H88="",N(D88)=0),"",H88/D88-1)</f>
        <v/>
      </c>
      <c r="J88" s="18" t="str">
        <f aca="false">IF(I88="","",IF(I88&gt;'Mode d''emploi'!$B$24,"Plus cher que négocié","OK"))</f>
        <v/>
      </c>
    </row>
    <row r="89" customFormat="false" ht="15" hidden="false" customHeight="false" outlineLevel="0" collapsed="false">
      <c r="A89" s="16" t="str">
        <f aca="false">IF('Prix négociés'!$B$89="","",'Prix négociés'!A89)</f>
        <v/>
      </c>
      <c r="B89" s="16" t="str">
        <f aca="false">IF('Prix négociés'!$B$89="","",'Prix négociés'!B89)</f>
        <v/>
      </c>
      <c r="C89" s="16" t="str">
        <f aca="false">IF('Prix négociés'!$B$89="","",'Prix négociés'!C89)</f>
        <v/>
      </c>
      <c r="D89" s="14" t="str">
        <f aca="false">IF('Prix négociés'!$B$89="","",'Prix négociés'!G89)</f>
        <v/>
      </c>
      <c r="E89" s="16" t="str">
        <f aca="false">IF('Prix négociés'!$J$89="","",COUNTIF(Factures!$N$5:$N$504,'Prix négociés'!$J$89))</f>
        <v/>
      </c>
      <c r="F89" s="14" t="str">
        <f aca="false">IF(N(E89)=0,"",AVERAGEIFS(Factures!$F$5:$F$504,Factures!$N$5:$N$504,'Prix négociés'!$J$89,Factures!$A$5:$A$504,_xlfn.MINIFS(Factures!$A$5:$A$504,Factures!$N$5:$N$504,'Prix négociés'!$J$89)))</f>
        <v/>
      </c>
      <c r="G89" s="19" t="str">
        <f aca="false">IF(N(E89)=0,"",_xlfn.MAXIFS(Factures!$A$5:$A$504,Factures!$N$5:$N$504,'Prix négociés'!$J$89))</f>
        <v/>
      </c>
      <c r="H89" s="14" t="str">
        <f aca="false">IF(N(E89)=0,"",AVERAGEIFS(Factures!$F$5:$F$504,Factures!$N$5:$N$504,'Prix négociés'!$J$89,Factures!$A$5:$A$504,G89))</f>
        <v/>
      </c>
      <c r="I89" s="17" t="str">
        <f aca="false">IF(OR(H89="",N(D89)=0),"",H89/D89-1)</f>
        <v/>
      </c>
      <c r="J89" s="18" t="str">
        <f aca="false">IF(I89="","",IF(I89&gt;'Mode d''emploi'!$B$24,"Plus cher que négocié","OK"))</f>
        <v/>
      </c>
    </row>
    <row r="90" customFormat="false" ht="15" hidden="false" customHeight="false" outlineLevel="0" collapsed="false">
      <c r="A90" s="16" t="str">
        <f aca="false">IF('Prix négociés'!$B$90="","",'Prix négociés'!A90)</f>
        <v/>
      </c>
      <c r="B90" s="16" t="str">
        <f aca="false">IF('Prix négociés'!$B$90="","",'Prix négociés'!B90)</f>
        <v/>
      </c>
      <c r="C90" s="16" t="str">
        <f aca="false">IF('Prix négociés'!$B$90="","",'Prix négociés'!C90)</f>
        <v/>
      </c>
      <c r="D90" s="14" t="str">
        <f aca="false">IF('Prix négociés'!$B$90="","",'Prix négociés'!G90)</f>
        <v/>
      </c>
      <c r="E90" s="16" t="str">
        <f aca="false">IF('Prix négociés'!$J$90="","",COUNTIF(Factures!$N$5:$N$504,'Prix négociés'!$J$90))</f>
        <v/>
      </c>
      <c r="F90" s="14" t="str">
        <f aca="false">IF(N(E90)=0,"",AVERAGEIFS(Factures!$F$5:$F$504,Factures!$N$5:$N$504,'Prix négociés'!$J$90,Factures!$A$5:$A$504,_xlfn.MINIFS(Factures!$A$5:$A$504,Factures!$N$5:$N$504,'Prix négociés'!$J$90)))</f>
        <v/>
      </c>
      <c r="G90" s="19" t="str">
        <f aca="false">IF(N(E90)=0,"",_xlfn.MAXIFS(Factures!$A$5:$A$504,Factures!$N$5:$N$504,'Prix négociés'!$J$90))</f>
        <v/>
      </c>
      <c r="H90" s="14" t="str">
        <f aca="false">IF(N(E90)=0,"",AVERAGEIFS(Factures!$F$5:$F$504,Factures!$N$5:$N$504,'Prix négociés'!$J$90,Factures!$A$5:$A$504,G90))</f>
        <v/>
      </c>
      <c r="I90" s="17" t="str">
        <f aca="false">IF(OR(H90="",N(D90)=0),"",H90/D90-1)</f>
        <v/>
      </c>
      <c r="J90" s="18" t="str">
        <f aca="false">IF(I90="","",IF(I90&gt;'Mode d''emploi'!$B$24,"Plus cher que négocié","OK"))</f>
        <v/>
      </c>
    </row>
    <row r="91" customFormat="false" ht="15" hidden="false" customHeight="false" outlineLevel="0" collapsed="false">
      <c r="A91" s="16" t="str">
        <f aca="false">IF('Prix négociés'!$B$91="","",'Prix négociés'!A91)</f>
        <v/>
      </c>
      <c r="B91" s="16" t="str">
        <f aca="false">IF('Prix négociés'!$B$91="","",'Prix négociés'!B91)</f>
        <v/>
      </c>
      <c r="C91" s="16" t="str">
        <f aca="false">IF('Prix négociés'!$B$91="","",'Prix négociés'!C91)</f>
        <v/>
      </c>
      <c r="D91" s="14" t="str">
        <f aca="false">IF('Prix négociés'!$B$91="","",'Prix négociés'!G91)</f>
        <v/>
      </c>
      <c r="E91" s="16" t="str">
        <f aca="false">IF('Prix négociés'!$J$91="","",COUNTIF(Factures!$N$5:$N$504,'Prix négociés'!$J$91))</f>
        <v/>
      </c>
      <c r="F91" s="14" t="str">
        <f aca="false">IF(N(E91)=0,"",AVERAGEIFS(Factures!$F$5:$F$504,Factures!$N$5:$N$504,'Prix négociés'!$J$91,Factures!$A$5:$A$504,_xlfn.MINIFS(Factures!$A$5:$A$504,Factures!$N$5:$N$504,'Prix négociés'!$J$91)))</f>
        <v/>
      </c>
      <c r="G91" s="19" t="str">
        <f aca="false">IF(N(E91)=0,"",_xlfn.MAXIFS(Factures!$A$5:$A$504,Factures!$N$5:$N$504,'Prix négociés'!$J$91))</f>
        <v/>
      </c>
      <c r="H91" s="14" t="str">
        <f aca="false">IF(N(E91)=0,"",AVERAGEIFS(Factures!$F$5:$F$504,Factures!$N$5:$N$504,'Prix négociés'!$J$91,Factures!$A$5:$A$504,G91))</f>
        <v/>
      </c>
      <c r="I91" s="17" t="str">
        <f aca="false">IF(OR(H91="",N(D91)=0),"",H91/D91-1)</f>
        <v/>
      </c>
      <c r="J91" s="18" t="str">
        <f aca="false">IF(I91="","",IF(I91&gt;'Mode d''emploi'!$B$24,"Plus cher que négocié","OK"))</f>
        <v/>
      </c>
    </row>
    <row r="92" customFormat="false" ht="15" hidden="false" customHeight="false" outlineLevel="0" collapsed="false">
      <c r="A92" s="16" t="str">
        <f aca="false">IF('Prix négociés'!$B$92="","",'Prix négociés'!A92)</f>
        <v/>
      </c>
      <c r="B92" s="16" t="str">
        <f aca="false">IF('Prix négociés'!$B$92="","",'Prix négociés'!B92)</f>
        <v/>
      </c>
      <c r="C92" s="16" t="str">
        <f aca="false">IF('Prix négociés'!$B$92="","",'Prix négociés'!C92)</f>
        <v/>
      </c>
      <c r="D92" s="14" t="str">
        <f aca="false">IF('Prix négociés'!$B$92="","",'Prix négociés'!G92)</f>
        <v/>
      </c>
      <c r="E92" s="16" t="str">
        <f aca="false">IF('Prix négociés'!$J$92="","",COUNTIF(Factures!$N$5:$N$504,'Prix négociés'!$J$92))</f>
        <v/>
      </c>
      <c r="F92" s="14" t="str">
        <f aca="false">IF(N(E92)=0,"",AVERAGEIFS(Factures!$F$5:$F$504,Factures!$N$5:$N$504,'Prix négociés'!$J$92,Factures!$A$5:$A$504,_xlfn.MINIFS(Factures!$A$5:$A$504,Factures!$N$5:$N$504,'Prix négociés'!$J$92)))</f>
        <v/>
      </c>
      <c r="G92" s="19" t="str">
        <f aca="false">IF(N(E92)=0,"",_xlfn.MAXIFS(Factures!$A$5:$A$504,Factures!$N$5:$N$504,'Prix négociés'!$J$92))</f>
        <v/>
      </c>
      <c r="H92" s="14" t="str">
        <f aca="false">IF(N(E92)=0,"",AVERAGEIFS(Factures!$F$5:$F$504,Factures!$N$5:$N$504,'Prix négociés'!$J$92,Factures!$A$5:$A$504,G92))</f>
        <v/>
      </c>
      <c r="I92" s="17" t="str">
        <f aca="false">IF(OR(H92="",N(D92)=0),"",H92/D92-1)</f>
        <v/>
      </c>
      <c r="J92" s="18" t="str">
        <f aca="false">IF(I92="","",IF(I92&gt;'Mode d''emploi'!$B$24,"Plus cher que négocié","OK"))</f>
        <v/>
      </c>
    </row>
    <row r="93" customFormat="false" ht="15" hidden="false" customHeight="false" outlineLevel="0" collapsed="false">
      <c r="A93" s="16" t="str">
        <f aca="false">IF('Prix négociés'!$B$93="","",'Prix négociés'!A93)</f>
        <v/>
      </c>
      <c r="B93" s="16" t="str">
        <f aca="false">IF('Prix négociés'!$B$93="","",'Prix négociés'!B93)</f>
        <v/>
      </c>
      <c r="C93" s="16" t="str">
        <f aca="false">IF('Prix négociés'!$B$93="","",'Prix négociés'!C93)</f>
        <v/>
      </c>
      <c r="D93" s="14" t="str">
        <f aca="false">IF('Prix négociés'!$B$93="","",'Prix négociés'!G93)</f>
        <v/>
      </c>
      <c r="E93" s="16" t="str">
        <f aca="false">IF('Prix négociés'!$J$93="","",COUNTIF(Factures!$N$5:$N$504,'Prix négociés'!$J$93))</f>
        <v/>
      </c>
      <c r="F93" s="14" t="str">
        <f aca="false">IF(N(E93)=0,"",AVERAGEIFS(Factures!$F$5:$F$504,Factures!$N$5:$N$504,'Prix négociés'!$J$93,Factures!$A$5:$A$504,_xlfn.MINIFS(Factures!$A$5:$A$504,Factures!$N$5:$N$504,'Prix négociés'!$J$93)))</f>
        <v/>
      </c>
      <c r="G93" s="19" t="str">
        <f aca="false">IF(N(E93)=0,"",_xlfn.MAXIFS(Factures!$A$5:$A$504,Factures!$N$5:$N$504,'Prix négociés'!$J$93))</f>
        <v/>
      </c>
      <c r="H93" s="14" t="str">
        <f aca="false">IF(N(E93)=0,"",AVERAGEIFS(Factures!$F$5:$F$504,Factures!$N$5:$N$504,'Prix négociés'!$J$93,Factures!$A$5:$A$504,G93))</f>
        <v/>
      </c>
      <c r="I93" s="17" t="str">
        <f aca="false">IF(OR(H93="",N(D93)=0),"",H93/D93-1)</f>
        <v/>
      </c>
      <c r="J93" s="18" t="str">
        <f aca="false">IF(I93="","",IF(I93&gt;'Mode d''emploi'!$B$24,"Plus cher que négocié","OK"))</f>
        <v/>
      </c>
    </row>
    <row r="94" customFormat="false" ht="15" hidden="false" customHeight="false" outlineLevel="0" collapsed="false">
      <c r="A94" s="16" t="str">
        <f aca="false">IF('Prix négociés'!$B$94="","",'Prix négociés'!A94)</f>
        <v/>
      </c>
      <c r="B94" s="16" t="str">
        <f aca="false">IF('Prix négociés'!$B$94="","",'Prix négociés'!B94)</f>
        <v/>
      </c>
      <c r="C94" s="16" t="str">
        <f aca="false">IF('Prix négociés'!$B$94="","",'Prix négociés'!C94)</f>
        <v/>
      </c>
      <c r="D94" s="14" t="str">
        <f aca="false">IF('Prix négociés'!$B$94="","",'Prix négociés'!G94)</f>
        <v/>
      </c>
      <c r="E94" s="16" t="str">
        <f aca="false">IF('Prix négociés'!$J$94="","",COUNTIF(Factures!$N$5:$N$504,'Prix négociés'!$J$94))</f>
        <v/>
      </c>
      <c r="F94" s="14" t="str">
        <f aca="false">IF(N(E94)=0,"",AVERAGEIFS(Factures!$F$5:$F$504,Factures!$N$5:$N$504,'Prix négociés'!$J$94,Factures!$A$5:$A$504,_xlfn.MINIFS(Factures!$A$5:$A$504,Factures!$N$5:$N$504,'Prix négociés'!$J$94)))</f>
        <v/>
      </c>
      <c r="G94" s="19" t="str">
        <f aca="false">IF(N(E94)=0,"",_xlfn.MAXIFS(Factures!$A$5:$A$504,Factures!$N$5:$N$504,'Prix négociés'!$J$94))</f>
        <v/>
      </c>
      <c r="H94" s="14" t="str">
        <f aca="false">IF(N(E94)=0,"",AVERAGEIFS(Factures!$F$5:$F$504,Factures!$N$5:$N$504,'Prix négociés'!$J$94,Factures!$A$5:$A$504,G94))</f>
        <v/>
      </c>
      <c r="I94" s="17" t="str">
        <f aca="false">IF(OR(H94="",N(D94)=0),"",H94/D94-1)</f>
        <v/>
      </c>
      <c r="J94" s="18" t="str">
        <f aca="false">IF(I94="","",IF(I94&gt;'Mode d''emploi'!$B$24,"Plus cher que négocié","OK"))</f>
        <v/>
      </c>
    </row>
    <row r="95" customFormat="false" ht="15" hidden="false" customHeight="false" outlineLevel="0" collapsed="false">
      <c r="A95" s="16" t="str">
        <f aca="false">IF('Prix négociés'!$B$95="","",'Prix négociés'!A95)</f>
        <v/>
      </c>
      <c r="B95" s="16" t="str">
        <f aca="false">IF('Prix négociés'!$B$95="","",'Prix négociés'!B95)</f>
        <v/>
      </c>
      <c r="C95" s="16" t="str">
        <f aca="false">IF('Prix négociés'!$B$95="","",'Prix négociés'!C95)</f>
        <v/>
      </c>
      <c r="D95" s="14" t="str">
        <f aca="false">IF('Prix négociés'!$B$95="","",'Prix négociés'!G95)</f>
        <v/>
      </c>
      <c r="E95" s="16" t="str">
        <f aca="false">IF('Prix négociés'!$J$95="","",COUNTIF(Factures!$N$5:$N$504,'Prix négociés'!$J$95))</f>
        <v/>
      </c>
      <c r="F95" s="14" t="str">
        <f aca="false">IF(N(E95)=0,"",AVERAGEIFS(Factures!$F$5:$F$504,Factures!$N$5:$N$504,'Prix négociés'!$J$95,Factures!$A$5:$A$504,_xlfn.MINIFS(Factures!$A$5:$A$504,Factures!$N$5:$N$504,'Prix négociés'!$J$95)))</f>
        <v/>
      </c>
      <c r="G95" s="19" t="str">
        <f aca="false">IF(N(E95)=0,"",_xlfn.MAXIFS(Factures!$A$5:$A$504,Factures!$N$5:$N$504,'Prix négociés'!$J$95))</f>
        <v/>
      </c>
      <c r="H95" s="14" t="str">
        <f aca="false">IF(N(E95)=0,"",AVERAGEIFS(Factures!$F$5:$F$504,Factures!$N$5:$N$504,'Prix négociés'!$J$95,Factures!$A$5:$A$504,G95))</f>
        <v/>
      </c>
      <c r="I95" s="17" t="str">
        <f aca="false">IF(OR(H95="",N(D95)=0),"",H95/D95-1)</f>
        <v/>
      </c>
      <c r="J95" s="18" t="str">
        <f aca="false">IF(I95="","",IF(I95&gt;'Mode d''emploi'!$B$24,"Plus cher que négocié","OK"))</f>
        <v/>
      </c>
    </row>
    <row r="96" customFormat="false" ht="15" hidden="false" customHeight="false" outlineLevel="0" collapsed="false">
      <c r="A96" s="16" t="str">
        <f aca="false">IF('Prix négociés'!$B$96="","",'Prix négociés'!A96)</f>
        <v/>
      </c>
      <c r="B96" s="16" t="str">
        <f aca="false">IF('Prix négociés'!$B$96="","",'Prix négociés'!B96)</f>
        <v/>
      </c>
      <c r="C96" s="16" t="str">
        <f aca="false">IF('Prix négociés'!$B$96="","",'Prix négociés'!C96)</f>
        <v/>
      </c>
      <c r="D96" s="14" t="str">
        <f aca="false">IF('Prix négociés'!$B$96="","",'Prix négociés'!G96)</f>
        <v/>
      </c>
      <c r="E96" s="16" t="str">
        <f aca="false">IF('Prix négociés'!$J$96="","",COUNTIF(Factures!$N$5:$N$504,'Prix négociés'!$J$96))</f>
        <v/>
      </c>
      <c r="F96" s="14" t="str">
        <f aca="false">IF(N(E96)=0,"",AVERAGEIFS(Factures!$F$5:$F$504,Factures!$N$5:$N$504,'Prix négociés'!$J$96,Factures!$A$5:$A$504,_xlfn.MINIFS(Factures!$A$5:$A$504,Factures!$N$5:$N$504,'Prix négociés'!$J$96)))</f>
        <v/>
      </c>
      <c r="G96" s="19" t="str">
        <f aca="false">IF(N(E96)=0,"",_xlfn.MAXIFS(Factures!$A$5:$A$504,Factures!$N$5:$N$504,'Prix négociés'!$J$96))</f>
        <v/>
      </c>
      <c r="H96" s="14" t="str">
        <f aca="false">IF(N(E96)=0,"",AVERAGEIFS(Factures!$F$5:$F$504,Factures!$N$5:$N$504,'Prix négociés'!$J$96,Factures!$A$5:$A$504,G96))</f>
        <v/>
      </c>
      <c r="I96" s="17" t="str">
        <f aca="false">IF(OR(H96="",N(D96)=0),"",H96/D96-1)</f>
        <v/>
      </c>
      <c r="J96" s="18" t="str">
        <f aca="false">IF(I96="","",IF(I96&gt;'Mode d''emploi'!$B$24,"Plus cher que négocié","OK"))</f>
        <v/>
      </c>
    </row>
    <row r="97" customFormat="false" ht="15" hidden="false" customHeight="false" outlineLevel="0" collapsed="false">
      <c r="A97" s="16" t="str">
        <f aca="false">IF('Prix négociés'!$B$97="","",'Prix négociés'!A97)</f>
        <v/>
      </c>
      <c r="B97" s="16" t="str">
        <f aca="false">IF('Prix négociés'!$B$97="","",'Prix négociés'!B97)</f>
        <v/>
      </c>
      <c r="C97" s="16" t="str">
        <f aca="false">IF('Prix négociés'!$B$97="","",'Prix négociés'!C97)</f>
        <v/>
      </c>
      <c r="D97" s="14" t="str">
        <f aca="false">IF('Prix négociés'!$B$97="","",'Prix négociés'!G97)</f>
        <v/>
      </c>
      <c r="E97" s="16" t="str">
        <f aca="false">IF('Prix négociés'!$J$97="","",COUNTIF(Factures!$N$5:$N$504,'Prix négociés'!$J$97))</f>
        <v/>
      </c>
      <c r="F97" s="14" t="str">
        <f aca="false">IF(N(E97)=0,"",AVERAGEIFS(Factures!$F$5:$F$504,Factures!$N$5:$N$504,'Prix négociés'!$J$97,Factures!$A$5:$A$504,_xlfn.MINIFS(Factures!$A$5:$A$504,Factures!$N$5:$N$504,'Prix négociés'!$J$97)))</f>
        <v/>
      </c>
      <c r="G97" s="19" t="str">
        <f aca="false">IF(N(E97)=0,"",_xlfn.MAXIFS(Factures!$A$5:$A$504,Factures!$N$5:$N$504,'Prix négociés'!$J$97))</f>
        <v/>
      </c>
      <c r="H97" s="14" t="str">
        <f aca="false">IF(N(E97)=0,"",AVERAGEIFS(Factures!$F$5:$F$504,Factures!$N$5:$N$504,'Prix négociés'!$J$97,Factures!$A$5:$A$504,G97))</f>
        <v/>
      </c>
      <c r="I97" s="17" t="str">
        <f aca="false">IF(OR(H97="",N(D97)=0),"",H97/D97-1)</f>
        <v/>
      </c>
      <c r="J97" s="18" t="str">
        <f aca="false">IF(I97="","",IF(I97&gt;'Mode d''emploi'!$B$24,"Plus cher que négocié","OK"))</f>
        <v/>
      </c>
    </row>
    <row r="98" customFormat="false" ht="15" hidden="false" customHeight="false" outlineLevel="0" collapsed="false">
      <c r="A98" s="16" t="str">
        <f aca="false">IF('Prix négociés'!$B$98="","",'Prix négociés'!A98)</f>
        <v/>
      </c>
      <c r="B98" s="16" t="str">
        <f aca="false">IF('Prix négociés'!$B$98="","",'Prix négociés'!B98)</f>
        <v/>
      </c>
      <c r="C98" s="16" t="str">
        <f aca="false">IF('Prix négociés'!$B$98="","",'Prix négociés'!C98)</f>
        <v/>
      </c>
      <c r="D98" s="14" t="str">
        <f aca="false">IF('Prix négociés'!$B$98="","",'Prix négociés'!G98)</f>
        <v/>
      </c>
      <c r="E98" s="16" t="str">
        <f aca="false">IF('Prix négociés'!$J$98="","",COUNTIF(Factures!$N$5:$N$504,'Prix négociés'!$J$98))</f>
        <v/>
      </c>
      <c r="F98" s="14" t="str">
        <f aca="false">IF(N(E98)=0,"",AVERAGEIFS(Factures!$F$5:$F$504,Factures!$N$5:$N$504,'Prix négociés'!$J$98,Factures!$A$5:$A$504,_xlfn.MINIFS(Factures!$A$5:$A$504,Factures!$N$5:$N$504,'Prix négociés'!$J$98)))</f>
        <v/>
      </c>
      <c r="G98" s="19" t="str">
        <f aca="false">IF(N(E98)=0,"",_xlfn.MAXIFS(Factures!$A$5:$A$504,Factures!$N$5:$N$504,'Prix négociés'!$J$98))</f>
        <v/>
      </c>
      <c r="H98" s="14" t="str">
        <f aca="false">IF(N(E98)=0,"",AVERAGEIFS(Factures!$F$5:$F$504,Factures!$N$5:$N$504,'Prix négociés'!$J$98,Factures!$A$5:$A$504,G98))</f>
        <v/>
      </c>
      <c r="I98" s="17" t="str">
        <f aca="false">IF(OR(H98="",N(D98)=0),"",H98/D98-1)</f>
        <v/>
      </c>
      <c r="J98" s="18" t="str">
        <f aca="false">IF(I98="","",IF(I98&gt;'Mode d''emploi'!$B$24,"Plus cher que négocié","OK"))</f>
        <v/>
      </c>
    </row>
    <row r="99" customFormat="false" ht="15" hidden="false" customHeight="false" outlineLevel="0" collapsed="false">
      <c r="A99" s="16" t="str">
        <f aca="false">IF('Prix négociés'!$B$99="","",'Prix négociés'!A99)</f>
        <v/>
      </c>
      <c r="B99" s="16" t="str">
        <f aca="false">IF('Prix négociés'!$B$99="","",'Prix négociés'!B99)</f>
        <v/>
      </c>
      <c r="C99" s="16" t="str">
        <f aca="false">IF('Prix négociés'!$B$99="","",'Prix négociés'!C99)</f>
        <v/>
      </c>
      <c r="D99" s="14" t="str">
        <f aca="false">IF('Prix négociés'!$B$99="","",'Prix négociés'!G99)</f>
        <v/>
      </c>
      <c r="E99" s="16" t="str">
        <f aca="false">IF('Prix négociés'!$J$99="","",COUNTIF(Factures!$N$5:$N$504,'Prix négociés'!$J$99))</f>
        <v/>
      </c>
      <c r="F99" s="14" t="str">
        <f aca="false">IF(N(E99)=0,"",AVERAGEIFS(Factures!$F$5:$F$504,Factures!$N$5:$N$504,'Prix négociés'!$J$99,Factures!$A$5:$A$504,_xlfn.MINIFS(Factures!$A$5:$A$504,Factures!$N$5:$N$504,'Prix négociés'!$J$99)))</f>
        <v/>
      </c>
      <c r="G99" s="19" t="str">
        <f aca="false">IF(N(E99)=0,"",_xlfn.MAXIFS(Factures!$A$5:$A$504,Factures!$N$5:$N$504,'Prix négociés'!$J$99))</f>
        <v/>
      </c>
      <c r="H99" s="14" t="str">
        <f aca="false">IF(N(E99)=0,"",AVERAGEIFS(Factures!$F$5:$F$504,Factures!$N$5:$N$504,'Prix négociés'!$J$99,Factures!$A$5:$A$504,G99))</f>
        <v/>
      </c>
      <c r="I99" s="17" t="str">
        <f aca="false">IF(OR(H99="",N(D99)=0),"",H99/D99-1)</f>
        <v/>
      </c>
      <c r="J99" s="18" t="str">
        <f aca="false">IF(I99="","",IF(I99&gt;'Mode d''emploi'!$B$24,"Plus cher que négocié","OK"))</f>
        <v/>
      </c>
    </row>
    <row r="100" customFormat="false" ht="15" hidden="false" customHeight="false" outlineLevel="0" collapsed="false">
      <c r="A100" s="16" t="str">
        <f aca="false">IF('Prix négociés'!$B$100="","",'Prix négociés'!A100)</f>
        <v/>
      </c>
      <c r="B100" s="16" t="str">
        <f aca="false">IF('Prix négociés'!$B$100="","",'Prix négociés'!B100)</f>
        <v/>
      </c>
      <c r="C100" s="16" t="str">
        <f aca="false">IF('Prix négociés'!$B$100="","",'Prix négociés'!C100)</f>
        <v/>
      </c>
      <c r="D100" s="14" t="str">
        <f aca="false">IF('Prix négociés'!$B$100="","",'Prix négociés'!G100)</f>
        <v/>
      </c>
      <c r="E100" s="16" t="str">
        <f aca="false">IF('Prix négociés'!$J$100="","",COUNTIF(Factures!$N$5:$N$504,'Prix négociés'!$J$100))</f>
        <v/>
      </c>
      <c r="F100" s="14" t="str">
        <f aca="false">IF(N(E100)=0,"",AVERAGEIFS(Factures!$F$5:$F$504,Factures!$N$5:$N$504,'Prix négociés'!$J$100,Factures!$A$5:$A$504,_xlfn.MINIFS(Factures!$A$5:$A$504,Factures!$N$5:$N$504,'Prix négociés'!$J$100)))</f>
        <v/>
      </c>
      <c r="G100" s="19" t="str">
        <f aca="false">IF(N(E100)=0,"",_xlfn.MAXIFS(Factures!$A$5:$A$504,Factures!$N$5:$N$504,'Prix négociés'!$J$100))</f>
        <v/>
      </c>
      <c r="H100" s="14" t="str">
        <f aca="false">IF(N(E100)=0,"",AVERAGEIFS(Factures!$F$5:$F$504,Factures!$N$5:$N$504,'Prix négociés'!$J$100,Factures!$A$5:$A$504,G100))</f>
        <v/>
      </c>
      <c r="I100" s="17" t="str">
        <f aca="false">IF(OR(H100="",N(D100)=0),"",H100/D100-1)</f>
        <v/>
      </c>
      <c r="J100" s="18" t="str">
        <f aca="false">IF(I100="","",IF(I100&gt;'Mode d''emploi'!$B$24,"Plus cher que négocié","OK"))</f>
        <v/>
      </c>
    </row>
    <row r="101" customFormat="false" ht="15" hidden="false" customHeight="false" outlineLevel="0" collapsed="false">
      <c r="A101" s="16" t="str">
        <f aca="false">IF('Prix négociés'!$B$101="","",'Prix négociés'!A101)</f>
        <v/>
      </c>
      <c r="B101" s="16" t="str">
        <f aca="false">IF('Prix négociés'!$B$101="","",'Prix négociés'!B101)</f>
        <v/>
      </c>
      <c r="C101" s="16" t="str">
        <f aca="false">IF('Prix négociés'!$B$101="","",'Prix négociés'!C101)</f>
        <v/>
      </c>
      <c r="D101" s="14" t="str">
        <f aca="false">IF('Prix négociés'!$B$101="","",'Prix négociés'!G101)</f>
        <v/>
      </c>
      <c r="E101" s="16" t="str">
        <f aca="false">IF('Prix négociés'!$J$101="","",COUNTIF(Factures!$N$5:$N$504,'Prix négociés'!$J$101))</f>
        <v/>
      </c>
      <c r="F101" s="14" t="str">
        <f aca="false">IF(N(E101)=0,"",AVERAGEIFS(Factures!$F$5:$F$504,Factures!$N$5:$N$504,'Prix négociés'!$J$101,Factures!$A$5:$A$504,_xlfn.MINIFS(Factures!$A$5:$A$504,Factures!$N$5:$N$504,'Prix négociés'!$J$101)))</f>
        <v/>
      </c>
      <c r="G101" s="19" t="str">
        <f aca="false">IF(N(E101)=0,"",_xlfn.MAXIFS(Factures!$A$5:$A$504,Factures!$N$5:$N$504,'Prix négociés'!$J$101))</f>
        <v/>
      </c>
      <c r="H101" s="14" t="str">
        <f aca="false">IF(N(E101)=0,"",AVERAGEIFS(Factures!$F$5:$F$504,Factures!$N$5:$N$504,'Prix négociés'!$J$101,Factures!$A$5:$A$504,G101))</f>
        <v/>
      </c>
      <c r="I101" s="17" t="str">
        <f aca="false">IF(OR(H101="",N(D101)=0),"",H101/D101-1)</f>
        <v/>
      </c>
      <c r="J101" s="18" t="str">
        <f aca="false">IF(I101="","",IF(I101&gt;'Mode d''emploi'!$B$24,"Plus cher que négocié","OK"))</f>
        <v/>
      </c>
    </row>
    <row r="102" customFormat="false" ht="15" hidden="false" customHeight="false" outlineLevel="0" collapsed="false">
      <c r="A102" s="16" t="str">
        <f aca="false">IF('Prix négociés'!$B$102="","",'Prix négociés'!A102)</f>
        <v/>
      </c>
      <c r="B102" s="16" t="str">
        <f aca="false">IF('Prix négociés'!$B$102="","",'Prix négociés'!B102)</f>
        <v/>
      </c>
      <c r="C102" s="16" t="str">
        <f aca="false">IF('Prix négociés'!$B$102="","",'Prix négociés'!C102)</f>
        <v/>
      </c>
      <c r="D102" s="14" t="str">
        <f aca="false">IF('Prix négociés'!$B$102="","",'Prix négociés'!G102)</f>
        <v/>
      </c>
      <c r="E102" s="16" t="str">
        <f aca="false">IF('Prix négociés'!$J$102="","",COUNTIF(Factures!$N$5:$N$504,'Prix négociés'!$J$102))</f>
        <v/>
      </c>
      <c r="F102" s="14" t="str">
        <f aca="false">IF(N(E102)=0,"",AVERAGEIFS(Factures!$F$5:$F$504,Factures!$N$5:$N$504,'Prix négociés'!$J$102,Factures!$A$5:$A$504,_xlfn.MINIFS(Factures!$A$5:$A$504,Factures!$N$5:$N$504,'Prix négociés'!$J$102)))</f>
        <v/>
      </c>
      <c r="G102" s="19" t="str">
        <f aca="false">IF(N(E102)=0,"",_xlfn.MAXIFS(Factures!$A$5:$A$504,Factures!$N$5:$N$504,'Prix négociés'!$J$102))</f>
        <v/>
      </c>
      <c r="H102" s="14" t="str">
        <f aca="false">IF(N(E102)=0,"",AVERAGEIFS(Factures!$F$5:$F$504,Factures!$N$5:$N$504,'Prix négociés'!$J$102,Factures!$A$5:$A$504,G102))</f>
        <v/>
      </c>
      <c r="I102" s="17" t="str">
        <f aca="false">IF(OR(H102="",N(D102)=0),"",H102/D102-1)</f>
        <v/>
      </c>
      <c r="J102" s="18" t="str">
        <f aca="false">IF(I102="","",IF(I102&gt;'Mode d''emploi'!$B$24,"Plus cher que négocié","OK"))</f>
        <v/>
      </c>
    </row>
    <row r="103" customFormat="false" ht="15" hidden="false" customHeight="false" outlineLevel="0" collapsed="false">
      <c r="A103" s="16" t="str">
        <f aca="false">IF('Prix négociés'!$B$103="","",'Prix négociés'!A103)</f>
        <v/>
      </c>
      <c r="B103" s="16" t="str">
        <f aca="false">IF('Prix négociés'!$B$103="","",'Prix négociés'!B103)</f>
        <v/>
      </c>
      <c r="C103" s="16" t="str">
        <f aca="false">IF('Prix négociés'!$B$103="","",'Prix négociés'!C103)</f>
        <v/>
      </c>
      <c r="D103" s="14" t="str">
        <f aca="false">IF('Prix négociés'!$B$103="","",'Prix négociés'!G103)</f>
        <v/>
      </c>
      <c r="E103" s="16" t="str">
        <f aca="false">IF('Prix négociés'!$J$103="","",COUNTIF(Factures!$N$5:$N$504,'Prix négociés'!$J$103))</f>
        <v/>
      </c>
      <c r="F103" s="14" t="str">
        <f aca="false">IF(N(E103)=0,"",AVERAGEIFS(Factures!$F$5:$F$504,Factures!$N$5:$N$504,'Prix négociés'!$J$103,Factures!$A$5:$A$504,_xlfn.MINIFS(Factures!$A$5:$A$504,Factures!$N$5:$N$504,'Prix négociés'!$J$103)))</f>
        <v/>
      </c>
      <c r="G103" s="19" t="str">
        <f aca="false">IF(N(E103)=0,"",_xlfn.MAXIFS(Factures!$A$5:$A$504,Factures!$N$5:$N$504,'Prix négociés'!$J$103))</f>
        <v/>
      </c>
      <c r="H103" s="14" t="str">
        <f aca="false">IF(N(E103)=0,"",AVERAGEIFS(Factures!$F$5:$F$504,Factures!$N$5:$N$504,'Prix négociés'!$J$103,Factures!$A$5:$A$504,G103))</f>
        <v/>
      </c>
      <c r="I103" s="17" t="str">
        <f aca="false">IF(OR(H103="",N(D103)=0),"",H103/D103-1)</f>
        <v/>
      </c>
      <c r="J103" s="18" t="str">
        <f aca="false">IF(I103="","",IF(I103&gt;'Mode d''emploi'!$B$24,"Plus cher que négocié","OK"))</f>
        <v/>
      </c>
    </row>
    <row r="104" customFormat="false" ht="15" hidden="false" customHeight="false" outlineLevel="0" collapsed="false">
      <c r="A104" s="16" t="str">
        <f aca="false">IF('Prix négociés'!$B$104="","",'Prix négociés'!A104)</f>
        <v/>
      </c>
      <c r="B104" s="16" t="str">
        <f aca="false">IF('Prix négociés'!$B$104="","",'Prix négociés'!B104)</f>
        <v/>
      </c>
      <c r="C104" s="16" t="str">
        <f aca="false">IF('Prix négociés'!$B$104="","",'Prix négociés'!C104)</f>
        <v/>
      </c>
      <c r="D104" s="14" t="str">
        <f aca="false">IF('Prix négociés'!$B$104="","",'Prix négociés'!G104)</f>
        <v/>
      </c>
      <c r="E104" s="16" t="str">
        <f aca="false">IF('Prix négociés'!$J$104="","",COUNTIF(Factures!$N$5:$N$504,'Prix négociés'!$J$104))</f>
        <v/>
      </c>
      <c r="F104" s="14" t="str">
        <f aca="false">IF(N(E104)=0,"",AVERAGEIFS(Factures!$F$5:$F$504,Factures!$N$5:$N$504,'Prix négociés'!$J$104,Factures!$A$5:$A$504,_xlfn.MINIFS(Factures!$A$5:$A$504,Factures!$N$5:$N$504,'Prix négociés'!$J$104)))</f>
        <v/>
      </c>
      <c r="G104" s="19" t="str">
        <f aca="false">IF(N(E104)=0,"",_xlfn.MAXIFS(Factures!$A$5:$A$504,Factures!$N$5:$N$504,'Prix négociés'!$J$104))</f>
        <v/>
      </c>
      <c r="H104" s="14" t="str">
        <f aca="false">IF(N(E104)=0,"",AVERAGEIFS(Factures!$F$5:$F$504,Factures!$N$5:$N$504,'Prix négociés'!$J$104,Factures!$A$5:$A$504,G104))</f>
        <v/>
      </c>
      <c r="I104" s="17" t="str">
        <f aca="false">IF(OR(H104="",N(D104)=0),"",H104/D104-1)</f>
        <v/>
      </c>
      <c r="J104" s="18" t="str">
        <f aca="false">IF(I104="","",IF(I104&gt;'Mode d''emploi'!$B$24,"Plus cher que négocié","OK"))</f>
        <v/>
      </c>
    </row>
    <row r="105" customFormat="false" ht="15" hidden="false" customHeight="false" outlineLevel="0" collapsed="false">
      <c r="A105" s="16" t="str">
        <f aca="false">IF('Prix négociés'!$B$105="","",'Prix négociés'!A105)</f>
        <v/>
      </c>
      <c r="B105" s="16" t="str">
        <f aca="false">IF('Prix négociés'!$B$105="","",'Prix négociés'!B105)</f>
        <v/>
      </c>
      <c r="C105" s="16" t="str">
        <f aca="false">IF('Prix négociés'!$B$105="","",'Prix négociés'!C105)</f>
        <v/>
      </c>
      <c r="D105" s="14" t="str">
        <f aca="false">IF('Prix négociés'!$B$105="","",'Prix négociés'!G105)</f>
        <v/>
      </c>
      <c r="E105" s="16" t="str">
        <f aca="false">IF('Prix négociés'!$J$105="","",COUNTIF(Factures!$N$5:$N$504,'Prix négociés'!$J$105))</f>
        <v/>
      </c>
      <c r="F105" s="14" t="str">
        <f aca="false">IF(N(E105)=0,"",AVERAGEIFS(Factures!$F$5:$F$504,Factures!$N$5:$N$504,'Prix négociés'!$J$105,Factures!$A$5:$A$504,_xlfn.MINIFS(Factures!$A$5:$A$504,Factures!$N$5:$N$504,'Prix négociés'!$J$105)))</f>
        <v/>
      </c>
      <c r="G105" s="19" t="str">
        <f aca="false">IF(N(E105)=0,"",_xlfn.MAXIFS(Factures!$A$5:$A$504,Factures!$N$5:$N$504,'Prix négociés'!$J$105))</f>
        <v/>
      </c>
      <c r="H105" s="14" t="str">
        <f aca="false">IF(N(E105)=0,"",AVERAGEIFS(Factures!$F$5:$F$504,Factures!$N$5:$N$504,'Prix négociés'!$J$105,Factures!$A$5:$A$504,G105))</f>
        <v/>
      </c>
      <c r="I105" s="17" t="str">
        <f aca="false">IF(OR(H105="",N(D105)=0),"",H105/D105-1)</f>
        <v/>
      </c>
      <c r="J105" s="18" t="str">
        <f aca="false">IF(I105="","",IF(I105&gt;'Mode d''emploi'!$B$24,"Plus cher que négocié","OK"))</f>
        <v/>
      </c>
    </row>
    <row r="106" customFormat="false" ht="15" hidden="false" customHeight="false" outlineLevel="0" collapsed="false">
      <c r="A106" s="16" t="str">
        <f aca="false">IF('Prix négociés'!$B$106="","",'Prix négociés'!A106)</f>
        <v/>
      </c>
      <c r="B106" s="16" t="str">
        <f aca="false">IF('Prix négociés'!$B$106="","",'Prix négociés'!B106)</f>
        <v/>
      </c>
      <c r="C106" s="16" t="str">
        <f aca="false">IF('Prix négociés'!$B$106="","",'Prix négociés'!C106)</f>
        <v/>
      </c>
      <c r="D106" s="14" t="str">
        <f aca="false">IF('Prix négociés'!$B$106="","",'Prix négociés'!G106)</f>
        <v/>
      </c>
      <c r="E106" s="16" t="str">
        <f aca="false">IF('Prix négociés'!$J$106="","",COUNTIF(Factures!$N$5:$N$504,'Prix négociés'!$J$106))</f>
        <v/>
      </c>
      <c r="F106" s="14" t="str">
        <f aca="false">IF(N(E106)=0,"",AVERAGEIFS(Factures!$F$5:$F$504,Factures!$N$5:$N$504,'Prix négociés'!$J$106,Factures!$A$5:$A$504,_xlfn.MINIFS(Factures!$A$5:$A$504,Factures!$N$5:$N$504,'Prix négociés'!$J$106)))</f>
        <v/>
      </c>
      <c r="G106" s="19" t="str">
        <f aca="false">IF(N(E106)=0,"",_xlfn.MAXIFS(Factures!$A$5:$A$504,Factures!$N$5:$N$504,'Prix négociés'!$J$106))</f>
        <v/>
      </c>
      <c r="H106" s="14" t="str">
        <f aca="false">IF(N(E106)=0,"",AVERAGEIFS(Factures!$F$5:$F$504,Factures!$N$5:$N$504,'Prix négociés'!$J$106,Factures!$A$5:$A$504,G106))</f>
        <v/>
      </c>
      <c r="I106" s="17" t="str">
        <f aca="false">IF(OR(H106="",N(D106)=0),"",H106/D106-1)</f>
        <v/>
      </c>
      <c r="J106" s="18" t="str">
        <f aca="false">IF(I106="","",IF(I106&gt;'Mode d''emploi'!$B$24,"Plus cher que négocié","OK"))</f>
        <v/>
      </c>
    </row>
    <row r="107" customFormat="false" ht="15" hidden="false" customHeight="false" outlineLevel="0" collapsed="false">
      <c r="A107" s="16" t="str">
        <f aca="false">IF('Prix négociés'!$B$107="","",'Prix négociés'!A107)</f>
        <v/>
      </c>
      <c r="B107" s="16" t="str">
        <f aca="false">IF('Prix négociés'!$B$107="","",'Prix négociés'!B107)</f>
        <v/>
      </c>
      <c r="C107" s="16" t="str">
        <f aca="false">IF('Prix négociés'!$B$107="","",'Prix négociés'!C107)</f>
        <v/>
      </c>
      <c r="D107" s="14" t="str">
        <f aca="false">IF('Prix négociés'!$B$107="","",'Prix négociés'!G107)</f>
        <v/>
      </c>
      <c r="E107" s="16" t="str">
        <f aca="false">IF('Prix négociés'!$J$107="","",COUNTIF(Factures!$N$5:$N$504,'Prix négociés'!$J$107))</f>
        <v/>
      </c>
      <c r="F107" s="14" t="str">
        <f aca="false">IF(N(E107)=0,"",AVERAGEIFS(Factures!$F$5:$F$504,Factures!$N$5:$N$504,'Prix négociés'!$J$107,Factures!$A$5:$A$504,_xlfn.MINIFS(Factures!$A$5:$A$504,Factures!$N$5:$N$504,'Prix négociés'!$J$107)))</f>
        <v/>
      </c>
      <c r="G107" s="19" t="str">
        <f aca="false">IF(N(E107)=0,"",_xlfn.MAXIFS(Factures!$A$5:$A$504,Factures!$N$5:$N$504,'Prix négociés'!$J$107))</f>
        <v/>
      </c>
      <c r="H107" s="14" t="str">
        <f aca="false">IF(N(E107)=0,"",AVERAGEIFS(Factures!$F$5:$F$504,Factures!$N$5:$N$504,'Prix négociés'!$J$107,Factures!$A$5:$A$504,G107))</f>
        <v/>
      </c>
      <c r="I107" s="17" t="str">
        <f aca="false">IF(OR(H107="",N(D107)=0),"",H107/D107-1)</f>
        <v/>
      </c>
      <c r="J107" s="18" t="str">
        <f aca="false">IF(I107="","",IF(I107&gt;'Mode d''emploi'!$B$24,"Plus cher que négocié","OK"))</f>
        <v/>
      </c>
    </row>
    <row r="108" customFormat="false" ht="15" hidden="false" customHeight="false" outlineLevel="0" collapsed="false">
      <c r="A108" s="16" t="str">
        <f aca="false">IF('Prix négociés'!$B$108="","",'Prix négociés'!A108)</f>
        <v/>
      </c>
      <c r="B108" s="16" t="str">
        <f aca="false">IF('Prix négociés'!$B$108="","",'Prix négociés'!B108)</f>
        <v/>
      </c>
      <c r="C108" s="16" t="str">
        <f aca="false">IF('Prix négociés'!$B$108="","",'Prix négociés'!C108)</f>
        <v/>
      </c>
      <c r="D108" s="14" t="str">
        <f aca="false">IF('Prix négociés'!$B$108="","",'Prix négociés'!G108)</f>
        <v/>
      </c>
      <c r="E108" s="16" t="str">
        <f aca="false">IF('Prix négociés'!$J$108="","",COUNTIF(Factures!$N$5:$N$504,'Prix négociés'!$J$108))</f>
        <v/>
      </c>
      <c r="F108" s="14" t="str">
        <f aca="false">IF(N(E108)=0,"",AVERAGEIFS(Factures!$F$5:$F$504,Factures!$N$5:$N$504,'Prix négociés'!$J$108,Factures!$A$5:$A$504,_xlfn.MINIFS(Factures!$A$5:$A$504,Factures!$N$5:$N$504,'Prix négociés'!$J$108)))</f>
        <v/>
      </c>
      <c r="G108" s="19" t="str">
        <f aca="false">IF(N(E108)=0,"",_xlfn.MAXIFS(Factures!$A$5:$A$504,Factures!$N$5:$N$504,'Prix négociés'!$J$108))</f>
        <v/>
      </c>
      <c r="H108" s="14" t="str">
        <f aca="false">IF(N(E108)=0,"",AVERAGEIFS(Factures!$F$5:$F$504,Factures!$N$5:$N$504,'Prix négociés'!$J$108,Factures!$A$5:$A$504,G108))</f>
        <v/>
      </c>
      <c r="I108" s="17" t="str">
        <f aca="false">IF(OR(H108="",N(D108)=0),"",H108/D108-1)</f>
        <v/>
      </c>
      <c r="J108" s="18" t="str">
        <f aca="false">IF(I108="","",IF(I108&gt;'Mode d''emploi'!$B$24,"Plus cher que négocié","OK"))</f>
        <v/>
      </c>
    </row>
    <row r="109" customFormat="false" ht="15" hidden="false" customHeight="false" outlineLevel="0" collapsed="false">
      <c r="A109" s="16" t="str">
        <f aca="false">IF('Prix négociés'!$B$109="","",'Prix négociés'!A109)</f>
        <v/>
      </c>
      <c r="B109" s="16" t="str">
        <f aca="false">IF('Prix négociés'!$B$109="","",'Prix négociés'!B109)</f>
        <v/>
      </c>
      <c r="C109" s="16" t="str">
        <f aca="false">IF('Prix négociés'!$B$109="","",'Prix négociés'!C109)</f>
        <v/>
      </c>
      <c r="D109" s="14" t="str">
        <f aca="false">IF('Prix négociés'!$B$109="","",'Prix négociés'!G109)</f>
        <v/>
      </c>
      <c r="E109" s="16" t="str">
        <f aca="false">IF('Prix négociés'!$J$109="","",COUNTIF(Factures!$N$5:$N$504,'Prix négociés'!$J$109))</f>
        <v/>
      </c>
      <c r="F109" s="14" t="str">
        <f aca="false">IF(N(E109)=0,"",AVERAGEIFS(Factures!$F$5:$F$504,Factures!$N$5:$N$504,'Prix négociés'!$J$109,Factures!$A$5:$A$504,_xlfn.MINIFS(Factures!$A$5:$A$504,Factures!$N$5:$N$504,'Prix négociés'!$J$109)))</f>
        <v/>
      </c>
      <c r="G109" s="19" t="str">
        <f aca="false">IF(N(E109)=0,"",_xlfn.MAXIFS(Factures!$A$5:$A$504,Factures!$N$5:$N$504,'Prix négociés'!$J$109))</f>
        <v/>
      </c>
      <c r="H109" s="14" t="str">
        <f aca="false">IF(N(E109)=0,"",AVERAGEIFS(Factures!$F$5:$F$504,Factures!$N$5:$N$504,'Prix négociés'!$J$109,Factures!$A$5:$A$504,G109))</f>
        <v/>
      </c>
      <c r="I109" s="17" t="str">
        <f aca="false">IF(OR(H109="",N(D109)=0),"",H109/D109-1)</f>
        <v/>
      </c>
      <c r="J109" s="18" t="str">
        <f aca="false">IF(I109="","",IF(I109&gt;'Mode d''emploi'!$B$24,"Plus cher que négocié","OK"))</f>
        <v/>
      </c>
    </row>
    <row r="110" customFormat="false" ht="15" hidden="false" customHeight="false" outlineLevel="0" collapsed="false">
      <c r="A110" s="16" t="str">
        <f aca="false">IF('Prix négociés'!$B$110="","",'Prix négociés'!A110)</f>
        <v/>
      </c>
      <c r="B110" s="16" t="str">
        <f aca="false">IF('Prix négociés'!$B$110="","",'Prix négociés'!B110)</f>
        <v/>
      </c>
      <c r="C110" s="16" t="str">
        <f aca="false">IF('Prix négociés'!$B$110="","",'Prix négociés'!C110)</f>
        <v/>
      </c>
      <c r="D110" s="14" t="str">
        <f aca="false">IF('Prix négociés'!$B$110="","",'Prix négociés'!G110)</f>
        <v/>
      </c>
      <c r="E110" s="16" t="str">
        <f aca="false">IF('Prix négociés'!$J$110="","",COUNTIF(Factures!$N$5:$N$504,'Prix négociés'!$J$110))</f>
        <v/>
      </c>
      <c r="F110" s="14" t="str">
        <f aca="false">IF(N(E110)=0,"",AVERAGEIFS(Factures!$F$5:$F$504,Factures!$N$5:$N$504,'Prix négociés'!$J$110,Factures!$A$5:$A$504,_xlfn.MINIFS(Factures!$A$5:$A$504,Factures!$N$5:$N$504,'Prix négociés'!$J$110)))</f>
        <v/>
      </c>
      <c r="G110" s="19" t="str">
        <f aca="false">IF(N(E110)=0,"",_xlfn.MAXIFS(Factures!$A$5:$A$504,Factures!$N$5:$N$504,'Prix négociés'!$J$110))</f>
        <v/>
      </c>
      <c r="H110" s="14" t="str">
        <f aca="false">IF(N(E110)=0,"",AVERAGEIFS(Factures!$F$5:$F$504,Factures!$N$5:$N$504,'Prix négociés'!$J$110,Factures!$A$5:$A$504,G110))</f>
        <v/>
      </c>
      <c r="I110" s="17" t="str">
        <f aca="false">IF(OR(H110="",N(D110)=0),"",H110/D110-1)</f>
        <v/>
      </c>
      <c r="J110" s="18" t="str">
        <f aca="false">IF(I110="","",IF(I110&gt;'Mode d''emploi'!$B$24,"Plus cher que négocié","OK"))</f>
        <v/>
      </c>
    </row>
    <row r="111" customFormat="false" ht="15" hidden="false" customHeight="false" outlineLevel="0" collapsed="false">
      <c r="A111" s="16" t="str">
        <f aca="false">IF('Prix négociés'!$B$111="","",'Prix négociés'!A111)</f>
        <v/>
      </c>
      <c r="B111" s="16" t="str">
        <f aca="false">IF('Prix négociés'!$B$111="","",'Prix négociés'!B111)</f>
        <v/>
      </c>
      <c r="C111" s="16" t="str">
        <f aca="false">IF('Prix négociés'!$B$111="","",'Prix négociés'!C111)</f>
        <v/>
      </c>
      <c r="D111" s="14" t="str">
        <f aca="false">IF('Prix négociés'!$B$111="","",'Prix négociés'!G111)</f>
        <v/>
      </c>
      <c r="E111" s="16" t="str">
        <f aca="false">IF('Prix négociés'!$J$111="","",COUNTIF(Factures!$N$5:$N$504,'Prix négociés'!$J$111))</f>
        <v/>
      </c>
      <c r="F111" s="14" t="str">
        <f aca="false">IF(N(E111)=0,"",AVERAGEIFS(Factures!$F$5:$F$504,Factures!$N$5:$N$504,'Prix négociés'!$J$111,Factures!$A$5:$A$504,_xlfn.MINIFS(Factures!$A$5:$A$504,Factures!$N$5:$N$504,'Prix négociés'!$J$111)))</f>
        <v/>
      </c>
      <c r="G111" s="19" t="str">
        <f aca="false">IF(N(E111)=0,"",_xlfn.MAXIFS(Factures!$A$5:$A$504,Factures!$N$5:$N$504,'Prix négociés'!$J$111))</f>
        <v/>
      </c>
      <c r="H111" s="14" t="str">
        <f aca="false">IF(N(E111)=0,"",AVERAGEIFS(Factures!$F$5:$F$504,Factures!$N$5:$N$504,'Prix négociés'!$J$111,Factures!$A$5:$A$504,G111))</f>
        <v/>
      </c>
      <c r="I111" s="17" t="str">
        <f aca="false">IF(OR(H111="",N(D111)=0),"",H111/D111-1)</f>
        <v/>
      </c>
      <c r="J111" s="18" t="str">
        <f aca="false">IF(I111="","",IF(I111&gt;'Mode d''emploi'!$B$24,"Plus cher que négocié","OK"))</f>
        <v/>
      </c>
    </row>
    <row r="112" customFormat="false" ht="15" hidden="false" customHeight="false" outlineLevel="0" collapsed="false">
      <c r="A112" s="16" t="str">
        <f aca="false">IF('Prix négociés'!$B$112="","",'Prix négociés'!A112)</f>
        <v/>
      </c>
      <c r="B112" s="16" t="str">
        <f aca="false">IF('Prix négociés'!$B$112="","",'Prix négociés'!B112)</f>
        <v/>
      </c>
      <c r="C112" s="16" t="str">
        <f aca="false">IF('Prix négociés'!$B$112="","",'Prix négociés'!C112)</f>
        <v/>
      </c>
      <c r="D112" s="14" t="str">
        <f aca="false">IF('Prix négociés'!$B$112="","",'Prix négociés'!G112)</f>
        <v/>
      </c>
      <c r="E112" s="16" t="str">
        <f aca="false">IF('Prix négociés'!$J$112="","",COUNTIF(Factures!$N$5:$N$504,'Prix négociés'!$J$112))</f>
        <v/>
      </c>
      <c r="F112" s="14" t="str">
        <f aca="false">IF(N(E112)=0,"",AVERAGEIFS(Factures!$F$5:$F$504,Factures!$N$5:$N$504,'Prix négociés'!$J$112,Factures!$A$5:$A$504,_xlfn.MINIFS(Factures!$A$5:$A$504,Factures!$N$5:$N$504,'Prix négociés'!$J$112)))</f>
        <v/>
      </c>
      <c r="G112" s="19" t="str">
        <f aca="false">IF(N(E112)=0,"",_xlfn.MAXIFS(Factures!$A$5:$A$504,Factures!$N$5:$N$504,'Prix négociés'!$J$112))</f>
        <v/>
      </c>
      <c r="H112" s="14" t="str">
        <f aca="false">IF(N(E112)=0,"",AVERAGEIFS(Factures!$F$5:$F$504,Factures!$N$5:$N$504,'Prix négociés'!$J$112,Factures!$A$5:$A$504,G112))</f>
        <v/>
      </c>
      <c r="I112" s="17" t="str">
        <f aca="false">IF(OR(H112="",N(D112)=0),"",H112/D112-1)</f>
        <v/>
      </c>
      <c r="J112" s="18" t="str">
        <f aca="false">IF(I112="","",IF(I112&gt;'Mode d''emploi'!$B$24,"Plus cher que négocié","OK"))</f>
        <v/>
      </c>
    </row>
    <row r="113" customFormat="false" ht="15" hidden="false" customHeight="false" outlineLevel="0" collapsed="false">
      <c r="A113" s="16" t="str">
        <f aca="false">IF('Prix négociés'!$B$113="","",'Prix négociés'!A113)</f>
        <v/>
      </c>
      <c r="B113" s="16" t="str">
        <f aca="false">IF('Prix négociés'!$B$113="","",'Prix négociés'!B113)</f>
        <v/>
      </c>
      <c r="C113" s="16" t="str">
        <f aca="false">IF('Prix négociés'!$B$113="","",'Prix négociés'!C113)</f>
        <v/>
      </c>
      <c r="D113" s="14" t="str">
        <f aca="false">IF('Prix négociés'!$B$113="","",'Prix négociés'!G113)</f>
        <v/>
      </c>
      <c r="E113" s="16" t="str">
        <f aca="false">IF('Prix négociés'!$J$113="","",COUNTIF(Factures!$N$5:$N$504,'Prix négociés'!$J$113))</f>
        <v/>
      </c>
      <c r="F113" s="14" t="str">
        <f aca="false">IF(N(E113)=0,"",AVERAGEIFS(Factures!$F$5:$F$504,Factures!$N$5:$N$504,'Prix négociés'!$J$113,Factures!$A$5:$A$504,_xlfn.MINIFS(Factures!$A$5:$A$504,Factures!$N$5:$N$504,'Prix négociés'!$J$113)))</f>
        <v/>
      </c>
      <c r="G113" s="19" t="str">
        <f aca="false">IF(N(E113)=0,"",_xlfn.MAXIFS(Factures!$A$5:$A$504,Factures!$N$5:$N$504,'Prix négociés'!$J$113))</f>
        <v/>
      </c>
      <c r="H113" s="14" t="str">
        <f aca="false">IF(N(E113)=0,"",AVERAGEIFS(Factures!$F$5:$F$504,Factures!$N$5:$N$504,'Prix négociés'!$J$113,Factures!$A$5:$A$504,G113))</f>
        <v/>
      </c>
      <c r="I113" s="17" t="str">
        <f aca="false">IF(OR(H113="",N(D113)=0),"",H113/D113-1)</f>
        <v/>
      </c>
      <c r="J113" s="18" t="str">
        <f aca="false">IF(I113="","",IF(I113&gt;'Mode d''emploi'!$B$24,"Plus cher que négocié","OK"))</f>
        <v/>
      </c>
    </row>
    <row r="114" customFormat="false" ht="15" hidden="false" customHeight="false" outlineLevel="0" collapsed="false">
      <c r="A114" s="16" t="str">
        <f aca="false">IF('Prix négociés'!$B$114="","",'Prix négociés'!A114)</f>
        <v/>
      </c>
      <c r="B114" s="16" t="str">
        <f aca="false">IF('Prix négociés'!$B$114="","",'Prix négociés'!B114)</f>
        <v/>
      </c>
      <c r="C114" s="16" t="str">
        <f aca="false">IF('Prix négociés'!$B$114="","",'Prix négociés'!C114)</f>
        <v/>
      </c>
      <c r="D114" s="14" t="str">
        <f aca="false">IF('Prix négociés'!$B$114="","",'Prix négociés'!G114)</f>
        <v/>
      </c>
      <c r="E114" s="16" t="str">
        <f aca="false">IF('Prix négociés'!$J$114="","",COUNTIF(Factures!$N$5:$N$504,'Prix négociés'!$J$114))</f>
        <v/>
      </c>
      <c r="F114" s="14" t="str">
        <f aca="false">IF(N(E114)=0,"",AVERAGEIFS(Factures!$F$5:$F$504,Factures!$N$5:$N$504,'Prix négociés'!$J$114,Factures!$A$5:$A$504,_xlfn.MINIFS(Factures!$A$5:$A$504,Factures!$N$5:$N$504,'Prix négociés'!$J$114)))</f>
        <v/>
      </c>
      <c r="G114" s="19" t="str">
        <f aca="false">IF(N(E114)=0,"",_xlfn.MAXIFS(Factures!$A$5:$A$504,Factures!$N$5:$N$504,'Prix négociés'!$J$114))</f>
        <v/>
      </c>
      <c r="H114" s="14" t="str">
        <f aca="false">IF(N(E114)=0,"",AVERAGEIFS(Factures!$F$5:$F$504,Factures!$N$5:$N$504,'Prix négociés'!$J$114,Factures!$A$5:$A$504,G114))</f>
        <v/>
      </c>
      <c r="I114" s="17" t="str">
        <f aca="false">IF(OR(H114="",N(D114)=0),"",H114/D114-1)</f>
        <v/>
      </c>
      <c r="J114" s="18" t="str">
        <f aca="false">IF(I114="","",IF(I114&gt;'Mode d''emploi'!$B$24,"Plus cher que négocié","OK"))</f>
        <v/>
      </c>
    </row>
    <row r="115" customFormat="false" ht="15" hidden="false" customHeight="false" outlineLevel="0" collapsed="false">
      <c r="A115" s="16" t="str">
        <f aca="false">IF('Prix négociés'!$B$115="","",'Prix négociés'!A115)</f>
        <v/>
      </c>
      <c r="B115" s="16" t="str">
        <f aca="false">IF('Prix négociés'!$B$115="","",'Prix négociés'!B115)</f>
        <v/>
      </c>
      <c r="C115" s="16" t="str">
        <f aca="false">IF('Prix négociés'!$B$115="","",'Prix négociés'!C115)</f>
        <v/>
      </c>
      <c r="D115" s="14" t="str">
        <f aca="false">IF('Prix négociés'!$B$115="","",'Prix négociés'!G115)</f>
        <v/>
      </c>
      <c r="E115" s="16" t="str">
        <f aca="false">IF('Prix négociés'!$J$115="","",COUNTIF(Factures!$N$5:$N$504,'Prix négociés'!$J$115))</f>
        <v/>
      </c>
      <c r="F115" s="14" t="str">
        <f aca="false">IF(N(E115)=0,"",AVERAGEIFS(Factures!$F$5:$F$504,Factures!$N$5:$N$504,'Prix négociés'!$J$115,Factures!$A$5:$A$504,_xlfn.MINIFS(Factures!$A$5:$A$504,Factures!$N$5:$N$504,'Prix négociés'!$J$115)))</f>
        <v/>
      </c>
      <c r="G115" s="19" t="str">
        <f aca="false">IF(N(E115)=0,"",_xlfn.MAXIFS(Factures!$A$5:$A$504,Factures!$N$5:$N$504,'Prix négociés'!$J$115))</f>
        <v/>
      </c>
      <c r="H115" s="14" t="str">
        <f aca="false">IF(N(E115)=0,"",AVERAGEIFS(Factures!$F$5:$F$504,Factures!$N$5:$N$504,'Prix négociés'!$J$115,Factures!$A$5:$A$504,G115))</f>
        <v/>
      </c>
      <c r="I115" s="17" t="str">
        <f aca="false">IF(OR(H115="",N(D115)=0),"",H115/D115-1)</f>
        <v/>
      </c>
      <c r="J115" s="18" t="str">
        <f aca="false">IF(I115="","",IF(I115&gt;'Mode d''emploi'!$B$24,"Plus cher que négocié","OK"))</f>
        <v/>
      </c>
    </row>
    <row r="116" customFormat="false" ht="15" hidden="false" customHeight="false" outlineLevel="0" collapsed="false">
      <c r="A116" s="16" t="str">
        <f aca="false">IF('Prix négociés'!$B$116="","",'Prix négociés'!A116)</f>
        <v/>
      </c>
      <c r="B116" s="16" t="str">
        <f aca="false">IF('Prix négociés'!$B$116="","",'Prix négociés'!B116)</f>
        <v/>
      </c>
      <c r="C116" s="16" t="str">
        <f aca="false">IF('Prix négociés'!$B$116="","",'Prix négociés'!C116)</f>
        <v/>
      </c>
      <c r="D116" s="14" t="str">
        <f aca="false">IF('Prix négociés'!$B$116="","",'Prix négociés'!G116)</f>
        <v/>
      </c>
      <c r="E116" s="16" t="str">
        <f aca="false">IF('Prix négociés'!$J$116="","",COUNTIF(Factures!$N$5:$N$504,'Prix négociés'!$J$116))</f>
        <v/>
      </c>
      <c r="F116" s="14" t="str">
        <f aca="false">IF(N(E116)=0,"",AVERAGEIFS(Factures!$F$5:$F$504,Factures!$N$5:$N$504,'Prix négociés'!$J$116,Factures!$A$5:$A$504,_xlfn.MINIFS(Factures!$A$5:$A$504,Factures!$N$5:$N$504,'Prix négociés'!$J$116)))</f>
        <v/>
      </c>
      <c r="G116" s="19" t="str">
        <f aca="false">IF(N(E116)=0,"",_xlfn.MAXIFS(Factures!$A$5:$A$504,Factures!$N$5:$N$504,'Prix négociés'!$J$116))</f>
        <v/>
      </c>
      <c r="H116" s="14" t="str">
        <f aca="false">IF(N(E116)=0,"",AVERAGEIFS(Factures!$F$5:$F$504,Factures!$N$5:$N$504,'Prix négociés'!$J$116,Factures!$A$5:$A$504,G116))</f>
        <v/>
      </c>
      <c r="I116" s="17" t="str">
        <f aca="false">IF(OR(H116="",N(D116)=0),"",H116/D116-1)</f>
        <v/>
      </c>
      <c r="J116" s="18" t="str">
        <f aca="false">IF(I116="","",IF(I116&gt;'Mode d''emploi'!$B$24,"Plus cher que négocié","OK"))</f>
        <v/>
      </c>
    </row>
    <row r="117" customFormat="false" ht="15" hidden="false" customHeight="false" outlineLevel="0" collapsed="false">
      <c r="A117" s="16" t="str">
        <f aca="false">IF('Prix négociés'!$B$117="","",'Prix négociés'!A117)</f>
        <v/>
      </c>
      <c r="B117" s="16" t="str">
        <f aca="false">IF('Prix négociés'!$B$117="","",'Prix négociés'!B117)</f>
        <v/>
      </c>
      <c r="C117" s="16" t="str">
        <f aca="false">IF('Prix négociés'!$B$117="","",'Prix négociés'!C117)</f>
        <v/>
      </c>
      <c r="D117" s="14" t="str">
        <f aca="false">IF('Prix négociés'!$B$117="","",'Prix négociés'!G117)</f>
        <v/>
      </c>
      <c r="E117" s="16" t="str">
        <f aca="false">IF('Prix négociés'!$J$117="","",COUNTIF(Factures!$N$5:$N$504,'Prix négociés'!$J$117))</f>
        <v/>
      </c>
      <c r="F117" s="14" t="str">
        <f aca="false">IF(N(E117)=0,"",AVERAGEIFS(Factures!$F$5:$F$504,Factures!$N$5:$N$504,'Prix négociés'!$J$117,Factures!$A$5:$A$504,_xlfn.MINIFS(Factures!$A$5:$A$504,Factures!$N$5:$N$504,'Prix négociés'!$J$117)))</f>
        <v/>
      </c>
      <c r="G117" s="19" t="str">
        <f aca="false">IF(N(E117)=0,"",_xlfn.MAXIFS(Factures!$A$5:$A$504,Factures!$N$5:$N$504,'Prix négociés'!$J$117))</f>
        <v/>
      </c>
      <c r="H117" s="14" t="str">
        <f aca="false">IF(N(E117)=0,"",AVERAGEIFS(Factures!$F$5:$F$504,Factures!$N$5:$N$504,'Prix négociés'!$J$117,Factures!$A$5:$A$504,G117))</f>
        <v/>
      </c>
      <c r="I117" s="17" t="str">
        <f aca="false">IF(OR(H117="",N(D117)=0),"",H117/D117-1)</f>
        <v/>
      </c>
      <c r="J117" s="18" t="str">
        <f aca="false">IF(I117="","",IF(I117&gt;'Mode d''emploi'!$B$24,"Plus cher que négocié","OK"))</f>
        <v/>
      </c>
    </row>
    <row r="118" customFormat="false" ht="15" hidden="false" customHeight="false" outlineLevel="0" collapsed="false">
      <c r="A118" s="16" t="str">
        <f aca="false">IF('Prix négociés'!$B$118="","",'Prix négociés'!A118)</f>
        <v/>
      </c>
      <c r="B118" s="16" t="str">
        <f aca="false">IF('Prix négociés'!$B$118="","",'Prix négociés'!B118)</f>
        <v/>
      </c>
      <c r="C118" s="16" t="str">
        <f aca="false">IF('Prix négociés'!$B$118="","",'Prix négociés'!C118)</f>
        <v/>
      </c>
      <c r="D118" s="14" t="str">
        <f aca="false">IF('Prix négociés'!$B$118="","",'Prix négociés'!G118)</f>
        <v/>
      </c>
      <c r="E118" s="16" t="str">
        <f aca="false">IF('Prix négociés'!$J$118="","",COUNTIF(Factures!$N$5:$N$504,'Prix négociés'!$J$118))</f>
        <v/>
      </c>
      <c r="F118" s="14" t="str">
        <f aca="false">IF(N(E118)=0,"",AVERAGEIFS(Factures!$F$5:$F$504,Factures!$N$5:$N$504,'Prix négociés'!$J$118,Factures!$A$5:$A$504,_xlfn.MINIFS(Factures!$A$5:$A$504,Factures!$N$5:$N$504,'Prix négociés'!$J$118)))</f>
        <v/>
      </c>
      <c r="G118" s="19" t="str">
        <f aca="false">IF(N(E118)=0,"",_xlfn.MAXIFS(Factures!$A$5:$A$504,Factures!$N$5:$N$504,'Prix négociés'!$J$118))</f>
        <v/>
      </c>
      <c r="H118" s="14" t="str">
        <f aca="false">IF(N(E118)=0,"",AVERAGEIFS(Factures!$F$5:$F$504,Factures!$N$5:$N$504,'Prix négociés'!$J$118,Factures!$A$5:$A$504,G118))</f>
        <v/>
      </c>
      <c r="I118" s="17" t="str">
        <f aca="false">IF(OR(H118="",N(D118)=0),"",H118/D118-1)</f>
        <v/>
      </c>
      <c r="J118" s="18" t="str">
        <f aca="false">IF(I118="","",IF(I118&gt;'Mode d''emploi'!$B$24,"Plus cher que négocié","OK"))</f>
        <v/>
      </c>
    </row>
    <row r="119" customFormat="false" ht="15" hidden="false" customHeight="false" outlineLevel="0" collapsed="false">
      <c r="A119" s="16" t="str">
        <f aca="false">IF('Prix négociés'!$B$119="","",'Prix négociés'!A119)</f>
        <v/>
      </c>
      <c r="B119" s="16" t="str">
        <f aca="false">IF('Prix négociés'!$B$119="","",'Prix négociés'!B119)</f>
        <v/>
      </c>
      <c r="C119" s="16" t="str">
        <f aca="false">IF('Prix négociés'!$B$119="","",'Prix négociés'!C119)</f>
        <v/>
      </c>
      <c r="D119" s="14" t="str">
        <f aca="false">IF('Prix négociés'!$B$119="","",'Prix négociés'!G119)</f>
        <v/>
      </c>
      <c r="E119" s="16" t="str">
        <f aca="false">IF('Prix négociés'!$J$119="","",COUNTIF(Factures!$N$5:$N$504,'Prix négociés'!$J$119))</f>
        <v/>
      </c>
      <c r="F119" s="14" t="str">
        <f aca="false">IF(N(E119)=0,"",AVERAGEIFS(Factures!$F$5:$F$504,Factures!$N$5:$N$504,'Prix négociés'!$J$119,Factures!$A$5:$A$504,_xlfn.MINIFS(Factures!$A$5:$A$504,Factures!$N$5:$N$504,'Prix négociés'!$J$119)))</f>
        <v/>
      </c>
      <c r="G119" s="19" t="str">
        <f aca="false">IF(N(E119)=0,"",_xlfn.MAXIFS(Factures!$A$5:$A$504,Factures!$N$5:$N$504,'Prix négociés'!$J$119))</f>
        <v/>
      </c>
      <c r="H119" s="14" t="str">
        <f aca="false">IF(N(E119)=0,"",AVERAGEIFS(Factures!$F$5:$F$504,Factures!$N$5:$N$504,'Prix négociés'!$J$119,Factures!$A$5:$A$504,G119))</f>
        <v/>
      </c>
      <c r="I119" s="17" t="str">
        <f aca="false">IF(OR(H119="",N(D119)=0),"",H119/D119-1)</f>
        <v/>
      </c>
      <c r="J119" s="18" t="str">
        <f aca="false">IF(I119="","",IF(I119&gt;'Mode d''emploi'!$B$24,"Plus cher que négocié","OK"))</f>
        <v/>
      </c>
    </row>
    <row r="120" customFormat="false" ht="15" hidden="false" customHeight="false" outlineLevel="0" collapsed="false">
      <c r="A120" s="16" t="str">
        <f aca="false">IF('Prix négociés'!$B$120="","",'Prix négociés'!A120)</f>
        <v/>
      </c>
      <c r="B120" s="16" t="str">
        <f aca="false">IF('Prix négociés'!$B$120="","",'Prix négociés'!B120)</f>
        <v/>
      </c>
      <c r="C120" s="16" t="str">
        <f aca="false">IF('Prix négociés'!$B$120="","",'Prix négociés'!C120)</f>
        <v/>
      </c>
      <c r="D120" s="14" t="str">
        <f aca="false">IF('Prix négociés'!$B$120="","",'Prix négociés'!G120)</f>
        <v/>
      </c>
      <c r="E120" s="16" t="str">
        <f aca="false">IF('Prix négociés'!$J$120="","",COUNTIF(Factures!$N$5:$N$504,'Prix négociés'!$J$120))</f>
        <v/>
      </c>
      <c r="F120" s="14" t="str">
        <f aca="false">IF(N(E120)=0,"",AVERAGEIFS(Factures!$F$5:$F$504,Factures!$N$5:$N$504,'Prix négociés'!$J$120,Factures!$A$5:$A$504,_xlfn.MINIFS(Factures!$A$5:$A$504,Factures!$N$5:$N$504,'Prix négociés'!$J$120)))</f>
        <v/>
      </c>
      <c r="G120" s="19" t="str">
        <f aca="false">IF(N(E120)=0,"",_xlfn.MAXIFS(Factures!$A$5:$A$504,Factures!$N$5:$N$504,'Prix négociés'!$J$120))</f>
        <v/>
      </c>
      <c r="H120" s="14" t="str">
        <f aca="false">IF(N(E120)=0,"",AVERAGEIFS(Factures!$F$5:$F$504,Factures!$N$5:$N$504,'Prix négociés'!$J$120,Factures!$A$5:$A$504,G120))</f>
        <v/>
      </c>
      <c r="I120" s="17" t="str">
        <f aca="false">IF(OR(H120="",N(D120)=0),"",H120/D120-1)</f>
        <v/>
      </c>
      <c r="J120" s="18" t="str">
        <f aca="false">IF(I120="","",IF(I120&gt;'Mode d''emploi'!$B$24,"Plus cher que négocié","OK"))</f>
        <v/>
      </c>
    </row>
    <row r="121" customFormat="false" ht="15" hidden="false" customHeight="false" outlineLevel="0" collapsed="false">
      <c r="A121" s="16" t="str">
        <f aca="false">IF('Prix négociés'!$B$121="","",'Prix négociés'!A121)</f>
        <v/>
      </c>
      <c r="B121" s="16" t="str">
        <f aca="false">IF('Prix négociés'!$B$121="","",'Prix négociés'!B121)</f>
        <v/>
      </c>
      <c r="C121" s="16" t="str">
        <f aca="false">IF('Prix négociés'!$B$121="","",'Prix négociés'!C121)</f>
        <v/>
      </c>
      <c r="D121" s="14" t="str">
        <f aca="false">IF('Prix négociés'!$B$121="","",'Prix négociés'!G121)</f>
        <v/>
      </c>
      <c r="E121" s="16" t="str">
        <f aca="false">IF('Prix négociés'!$J$121="","",COUNTIF(Factures!$N$5:$N$504,'Prix négociés'!$J$121))</f>
        <v/>
      </c>
      <c r="F121" s="14" t="str">
        <f aca="false">IF(N(E121)=0,"",AVERAGEIFS(Factures!$F$5:$F$504,Factures!$N$5:$N$504,'Prix négociés'!$J$121,Factures!$A$5:$A$504,_xlfn.MINIFS(Factures!$A$5:$A$504,Factures!$N$5:$N$504,'Prix négociés'!$J$121)))</f>
        <v/>
      </c>
      <c r="G121" s="19" t="str">
        <f aca="false">IF(N(E121)=0,"",_xlfn.MAXIFS(Factures!$A$5:$A$504,Factures!$N$5:$N$504,'Prix négociés'!$J$121))</f>
        <v/>
      </c>
      <c r="H121" s="14" t="str">
        <f aca="false">IF(N(E121)=0,"",AVERAGEIFS(Factures!$F$5:$F$504,Factures!$N$5:$N$504,'Prix négociés'!$J$121,Factures!$A$5:$A$504,G121))</f>
        <v/>
      </c>
      <c r="I121" s="17" t="str">
        <f aca="false">IF(OR(H121="",N(D121)=0),"",H121/D121-1)</f>
        <v/>
      </c>
      <c r="J121" s="18" t="str">
        <f aca="false">IF(I121="","",IF(I121&gt;'Mode d''emploi'!$B$24,"Plus cher que négocié","OK"))</f>
        <v/>
      </c>
    </row>
    <row r="122" customFormat="false" ht="15" hidden="false" customHeight="false" outlineLevel="0" collapsed="false">
      <c r="A122" s="16" t="str">
        <f aca="false">IF('Prix négociés'!$B$122="","",'Prix négociés'!A122)</f>
        <v/>
      </c>
      <c r="B122" s="16" t="str">
        <f aca="false">IF('Prix négociés'!$B$122="","",'Prix négociés'!B122)</f>
        <v/>
      </c>
      <c r="C122" s="16" t="str">
        <f aca="false">IF('Prix négociés'!$B$122="","",'Prix négociés'!C122)</f>
        <v/>
      </c>
      <c r="D122" s="14" t="str">
        <f aca="false">IF('Prix négociés'!$B$122="","",'Prix négociés'!G122)</f>
        <v/>
      </c>
      <c r="E122" s="16" t="str">
        <f aca="false">IF('Prix négociés'!$J$122="","",COUNTIF(Factures!$N$5:$N$504,'Prix négociés'!$J$122))</f>
        <v/>
      </c>
      <c r="F122" s="14" t="str">
        <f aca="false">IF(N(E122)=0,"",AVERAGEIFS(Factures!$F$5:$F$504,Factures!$N$5:$N$504,'Prix négociés'!$J$122,Factures!$A$5:$A$504,_xlfn.MINIFS(Factures!$A$5:$A$504,Factures!$N$5:$N$504,'Prix négociés'!$J$122)))</f>
        <v/>
      </c>
      <c r="G122" s="19" t="str">
        <f aca="false">IF(N(E122)=0,"",_xlfn.MAXIFS(Factures!$A$5:$A$504,Factures!$N$5:$N$504,'Prix négociés'!$J$122))</f>
        <v/>
      </c>
      <c r="H122" s="14" t="str">
        <f aca="false">IF(N(E122)=0,"",AVERAGEIFS(Factures!$F$5:$F$504,Factures!$N$5:$N$504,'Prix négociés'!$J$122,Factures!$A$5:$A$504,G122))</f>
        <v/>
      </c>
      <c r="I122" s="17" t="str">
        <f aca="false">IF(OR(H122="",N(D122)=0),"",H122/D122-1)</f>
        <v/>
      </c>
      <c r="J122" s="18" t="str">
        <f aca="false">IF(I122="","",IF(I122&gt;'Mode d''emploi'!$B$24,"Plus cher que négocié","OK"))</f>
        <v/>
      </c>
    </row>
    <row r="123" customFormat="false" ht="15" hidden="false" customHeight="false" outlineLevel="0" collapsed="false">
      <c r="A123" s="16" t="str">
        <f aca="false">IF('Prix négociés'!$B$123="","",'Prix négociés'!A123)</f>
        <v/>
      </c>
      <c r="B123" s="16" t="str">
        <f aca="false">IF('Prix négociés'!$B$123="","",'Prix négociés'!B123)</f>
        <v/>
      </c>
      <c r="C123" s="16" t="str">
        <f aca="false">IF('Prix négociés'!$B$123="","",'Prix négociés'!C123)</f>
        <v/>
      </c>
      <c r="D123" s="14" t="str">
        <f aca="false">IF('Prix négociés'!$B$123="","",'Prix négociés'!G123)</f>
        <v/>
      </c>
      <c r="E123" s="16" t="str">
        <f aca="false">IF('Prix négociés'!$J$123="","",COUNTIF(Factures!$N$5:$N$504,'Prix négociés'!$J$123))</f>
        <v/>
      </c>
      <c r="F123" s="14" t="str">
        <f aca="false">IF(N(E123)=0,"",AVERAGEIFS(Factures!$F$5:$F$504,Factures!$N$5:$N$504,'Prix négociés'!$J$123,Factures!$A$5:$A$504,_xlfn.MINIFS(Factures!$A$5:$A$504,Factures!$N$5:$N$504,'Prix négociés'!$J$123)))</f>
        <v/>
      </c>
      <c r="G123" s="19" t="str">
        <f aca="false">IF(N(E123)=0,"",_xlfn.MAXIFS(Factures!$A$5:$A$504,Factures!$N$5:$N$504,'Prix négociés'!$J$123))</f>
        <v/>
      </c>
      <c r="H123" s="14" t="str">
        <f aca="false">IF(N(E123)=0,"",AVERAGEIFS(Factures!$F$5:$F$504,Factures!$N$5:$N$504,'Prix négociés'!$J$123,Factures!$A$5:$A$504,G123))</f>
        <v/>
      </c>
      <c r="I123" s="17" t="str">
        <f aca="false">IF(OR(H123="",N(D123)=0),"",H123/D123-1)</f>
        <v/>
      </c>
      <c r="J123" s="18" t="str">
        <f aca="false">IF(I123="","",IF(I123&gt;'Mode d''emploi'!$B$24,"Plus cher que négocié","OK"))</f>
        <v/>
      </c>
    </row>
    <row r="124" customFormat="false" ht="15" hidden="false" customHeight="false" outlineLevel="0" collapsed="false">
      <c r="A124" s="16" t="str">
        <f aca="false">IF('Prix négociés'!$B$124="","",'Prix négociés'!A124)</f>
        <v/>
      </c>
      <c r="B124" s="16" t="str">
        <f aca="false">IF('Prix négociés'!$B$124="","",'Prix négociés'!B124)</f>
        <v/>
      </c>
      <c r="C124" s="16" t="str">
        <f aca="false">IF('Prix négociés'!$B$124="","",'Prix négociés'!C124)</f>
        <v/>
      </c>
      <c r="D124" s="14" t="str">
        <f aca="false">IF('Prix négociés'!$B$124="","",'Prix négociés'!G124)</f>
        <v/>
      </c>
      <c r="E124" s="16" t="str">
        <f aca="false">IF('Prix négociés'!$J$124="","",COUNTIF(Factures!$N$5:$N$504,'Prix négociés'!$J$124))</f>
        <v/>
      </c>
      <c r="F124" s="14" t="str">
        <f aca="false">IF(N(E124)=0,"",AVERAGEIFS(Factures!$F$5:$F$504,Factures!$N$5:$N$504,'Prix négociés'!$J$124,Factures!$A$5:$A$504,_xlfn.MINIFS(Factures!$A$5:$A$504,Factures!$N$5:$N$504,'Prix négociés'!$J$124)))</f>
        <v/>
      </c>
      <c r="G124" s="19" t="str">
        <f aca="false">IF(N(E124)=0,"",_xlfn.MAXIFS(Factures!$A$5:$A$504,Factures!$N$5:$N$504,'Prix négociés'!$J$124))</f>
        <v/>
      </c>
      <c r="H124" s="14" t="str">
        <f aca="false">IF(N(E124)=0,"",AVERAGEIFS(Factures!$F$5:$F$504,Factures!$N$5:$N$504,'Prix négociés'!$J$124,Factures!$A$5:$A$504,G124))</f>
        <v/>
      </c>
      <c r="I124" s="17" t="str">
        <f aca="false">IF(OR(H124="",N(D124)=0),"",H124/D124-1)</f>
        <v/>
      </c>
      <c r="J124" s="18" t="str">
        <f aca="false">IF(I124="","",IF(I124&gt;'Mode d''emploi'!$B$24,"Plus cher que négocié","OK"))</f>
        <v/>
      </c>
    </row>
    <row r="125" customFormat="false" ht="15" hidden="false" customHeight="false" outlineLevel="0" collapsed="false">
      <c r="A125" s="16" t="str">
        <f aca="false">IF('Prix négociés'!$B$125="","",'Prix négociés'!A125)</f>
        <v/>
      </c>
      <c r="B125" s="16" t="str">
        <f aca="false">IF('Prix négociés'!$B$125="","",'Prix négociés'!B125)</f>
        <v/>
      </c>
      <c r="C125" s="16" t="str">
        <f aca="false">IF('Prix négociés'!$B$125="","",'Prix négociés'!C125)</f>
        <v/>
      </c>
      <c r="D125" s="14" t="str">
        <f aca="false">IF('Prix négociés'!$B$125="","",'Prix négociés'!G125)</f>
        <v/>
      </c>
      <c r="E125" s="16" t="str">
        <f aca="false">IF('Prix négociés'!$J$125="","",COUNTIF(Factures!$N$5:$N$504,'Prix négociés'!$J$125))</f>
        <v/>
      </c>
      <c r="F125" s="14" t="str">
        <f aca="false">IF(N(E125)=0,"",AVERAGEIFS(Factures!$F$5:$F$504,Factures!$N$5:$N$504,'Prix négociés'!$J$125,Factures!$A$5:$A$504,_xlfn.MINIFS(Factures!$A$5:$A$504,Factures!$N$5:$N$504,'Prix négociés'!$J$125)))</f>
        <v/>
      </c>
      <c r="G125" s="19" t="str">
        <f aca="false">IF(N(E125)=0,"",_xlfn.MAXIFS(Factures!$A$5:$A$504,Factures!$N$5:$N$504,'Prix négociés'!$J$125))</f>
        <v/>
      </c>
      <c r="H125" s="14" t="str">
        <f aca="false">IF(N(E125)=0,"",AVERAGEIFS(Factures!$F$5:$F$504,Factures!$N$5:$N$504,'Prix négociés'!$J$125,Factures!$A$5:$A$504,G125))</f>
        <v/>
      </c>
      <c r="I125" s="17" t="str">
        <f aca="false">IF(OR(H125="",N(D125)=0),"",H125/D125-1)</f>
        <v/>
      </c>
      <c r="J125" s="18" t="str">
        <f aca="false">IF(I125="","",IF(I125&gt;'Mode d''emploi'!$B$24,"Plus cher que négocié","OK"))</f>
        <v/>
      </c>
    </row>
    <row r="126" customFormat="false" ht="15" hidden="false" customHeight="false" outlineLevel="0" collapsed="false">
      <c r="A126" s="16" t="str">
        <f aca="false">IF('Prix négociés'!$B$126="","",'Prix négociés'!A126)</f>
        <v/>
      </c>
      <c r="B126" s="16" t="str">
        <f aca="false">IF('Prix négociés'!$B$126="","",'Prix négociés'!B126)</f>
        <v/>
      </c>
      <c r="C126" s="16" t="str">
        <f aca="false">IF('Prix négociés'!$B$126="","",'Prix négociés'!C126)</f>
        <v/>
      </c>
      <c r="D126" s="14" t="str">
        <f aca="false">IF('Prix négociés'!$B$126="","",'Prix négociés'!G126)</f>
        <v/>
      </c>
      <c r="E126" s="16" t="str">
        <f aca="false">IF('Prix négociés'!$J$126="","",COUNTIF(Factures!$N$5:$N$504,'Prix négociés'!$J$126))</f>
        <v/>
      </c>
      <c r="F126" s="14" t="str">
        <f aca="false">IF(N(E126)=0,"",AVERAGEIFS(Factures!$F$5:$F$504,Factures!$N$5:$N$504,'Prix négociés'!$J$126,Factures!$A$5:$A$504,_xlfn.MINIFS(Factures!$A$5:$A$504,Factures!$N$5:$N$504,'Prix négociés'!$J$126)))</f>
        <v/>
      </c>
      <c r="G126" s="19" t="str">
        <f aca="false">IF(N(E126)=0,"",_xlfn.MAXIFS(Factures!$A$5:$A$504,Factures!$N$5:$N$504,'Prix négociés'!$J$126))</f>
        <v/>
      </c>
      <c r="H126" s="14" t="str">
        <f aca="false">IF(N(E126)=0,"",AVERAGEIFS(Factures!$F$5:$F$504,Factures!$N$5:$N$504,'Prix négociés'!$J$126,Factures!$A$5:$A$504,G126))</f>
        <v/>
      </c>
      <c r="I126" s="17" t="str">
        <f aca="false">IF(OR(H126="",N(D126)=0),"",H126/D126-1)</f>
        <v/>
      </c>
      <c r="J126" s="18" t="str">
        <f aca="false">IF(I126="","",IF(I126&gt;'Mode d''emploi'!$B$24,"Plus cher que négocié","OK"))</f>
        <v/>
      </c>
    </row>
    <row r="127" customFormat="false" ht="15" hidden="false" customHeight="false" outlineLevel="0" collapsed="false">
      <c r="A127" s="16" t="str">
        <f aca="false">IF('Prix négociés'!$B$127="","",'Prix négociés'!A127)</f>
        <v/>
      </c>
      <c r="B127" s="16" t="str">
        <f aca="false">IF('Prix négociés'!$B$127="","",'Prix négociés'!B127)</f>
        <v/>
      </c>
      <c r="C127" s="16" t="str">
        <f aca="false">IF('Prix négociés'!$B$127="","",'Prix négociés'!C127)</f>
        <v/>
      </c>
      <c r="D127" s="14" t="str">
        <f aca="false">IF('Prix négociés'!$B$127="","",'Prix négociés'!G127)</f>
        <v/>
      </c>
      <c r="E127" s="16" t="str">
        <f aca="false">IF('Prix négociés'!$J$127="","",COUNTIF(Factures!$N$5:$N$504,'Prix négociés'!$J$127))</f>
        <v/>
      </c>
      <c r="F127" s="14" t="str">
        <f aca="false">IF(N(E127)=0,"",AVERAGEIFS(Factures!$F$5:$F$504,Factures!$N$5:$N$504,'Prix négociés'!$J$127,Factures!$A$5:$A$504,_xlfn.MINIFS(Factures!$A$5:$A$504,Factures!$N$5:$N$504,'Prix négociés'!$J$127)))</f>
        <v/>
      </c>
      <c r="G127" s="19" t="str">
        <f aca="false">IF(N(E127)=0,"",_xlfn.MAXIFS(Factures!$A$5:$A$504,Factures!$N$5:$N$504,'Prix négociés'!$J$127))</f>
        <v/>
      </c>
      <c r="H127" s="14" t="str">
        <f aca="false">IF(N(E127)=0,"",AVERAGEIFS(Factures!$F$5:$F$504,Factures!$N$5:$N$504,'Prix négociés'!$J$127,Factures!$A$5:$A$504,G127))</f>
        <v/>
      </c>
      <c r="I127" s="17" t="str">
        <f aca="false">IF(OR(H127="",N(D127)=0),"",H127/D127-1)</f>
        <v/>
      </c>
      <c r="J127" s="18" t="str">
        <f aca="false">IF(I127="","",IF(I127&gt;'Mode d''emploi'!$B$24,"Plus cher que négocié","OK"))</f>
        <v/>
      </c>
    </row>
    <row r="128" customFormat="false" ht="15" hidden="false" customHeight="false" outlineLevel="0" collapsed="false">
      <c r="A128" s="16" t="str">
        <f aca="false">IF('Prix négociés'!$B$128="","",'Prix négociés'!A128)</f>
        <v/>
      </c>
      <c r="B128" s="16" t="str">
        <f aca="false">IF('Prix négociés'!$B$128="","",'Prix négociés'!B128)</f>
        <v/>
      </c>
      <c r="C128" s="16" t="str">
        <f aca="false">IF('Prix négociés'!$B$128="","",'Prix négociés'!C128)</f>
        <v/>
      </c>
      <c r="D128" s="14" t="str">
        <f aca="false">IF('Prix négociés'!$B$128="","",'Prix négociés'!G128)</f>
        <v/>
      </c>
      <c r="E128" s="16" t="str">
        <f aca="false">IF('Prix négociés'!$J$128="","",COUNTIF(Factures!$N$5:$N$504,'Prix négociés'!$J$128))</f>
        <v/>
      </c>
      <c r="F128" s="14" t="str">
        <f aca="false">IF(N(E128)=0,"",AVERAGEIFS(Factures!$F$5:$F$504,Factures!$N$5:$N$504,'Prix négociés'!$J$128,Factures!$A$5:$A$504,_xlfn.MINIFS(Factures!$A$5:$A$504,Factures!$N$5:$N$504,'Prix négociés'!$J$128)))</f>
        <v/>
      </c>
      <c r="G128" s="19" t="str">
        <f aca="false">IF(N(E128)=0,"",_xlfn.MAXIFS(Factures!$A$5:$A$504,Factures!$N$5:$N$504,'Prix négociés'!$J$128))</f>
        <v/>
      </c>
      <c r="H128" s="14" t="str">
        <f aca="false">IF(N(E128)=0,"",AVERAGEIFS(Factures!$F$5:$F$504,Factures!$N$5:$N$504,'Prix négociés'!$J$128,Factures!$A$5:$A$504,G128))</f>
        <v/>
      </c>
      <c r="I128" s="17" t="str">
        <f aca="false">IF(OR(H128="",N(D128)=0),"",H128/D128-1)</f>
        <v/>
      </c>
      <c r="J128" s="18" t="str">
        <f aca="false">IF(I128="","",IF(I128&gt;'Mode d''emploi'!$B$24,"Plus cher que négocié","OK"))</f>
        <v/>
      </c>
    </row>
    <row r="129" customFormat="false" ht="15" hidden="false" customHeight="false" outlineLevel="0" collapsed="false">
      <c r="A129" s="16" t="str">
        <f aca="false">IF('Prix négociés'!$B$129="","",'Prix négociés'!A129)</f>
        <v/>
      </c>
      <c r="B129" s="16" t="str">
        <f aca="false">IF('Prix négociés'!$B$129="","",'Prix négociés'!B129)</f>
        <v/>
      </c>
      <c r="C129" s="16" t="str">
        <f aca="false">IF('Prix négociés'!$B$129="","",'Prix négociés'!C129)</f>
        <v/>
      </c>
      <c r="D129" s="14" t="str">
        <f aca="false">IF('Prix négociés'!$B$129="","",'Prix négociés'!G129)</f>
        <v/>
      </c>
      <c r="E129" s="16" t="str">
        <f aca="false">IF('Prix négociés'!$J$129="","",COUNTIF(Factures!$N$5:$N$504,'Prix négociés'!$J$129))</f>
        <v/>
      </c>
      <c r="F129" s="14" t="str">
        <f aca="false">IF(N(E129)=0,"",AVERAGEIFS(Factures!$F$5:$F$504,Factures!$N$5:$N$504,'Prix négociés'!$J$129,Factures!$A$5:$A$504,_xlfn.MINIFS(Factures!$A$5:$A$504,Factures!$N$5:$N$504,'Prix négociés'!$J$129)))</f>
        <v/>
      </c>
      <c r="G129" s="19" t="str">
        <f aca="false">IF(N(E129)=0,"",_xlfn.MAXIFS(Factures!$A$5:$A$504,Factures!$N$5:$N$504,'Prix négociés'!$J$129))</f>
        <v/>
      </c>
      <c r="H129" s="14" t="str">
        <f aca="false">IF(N(E129)=0,"",AVERAGEIFS(Factures!$F$5:$F$504,Factures!$N$5:$N$504,'Prix négociés'!$J$129,Factures!$A$5:$A$504,G129))</f>
        <v/>
      </c>
      <c r="I129" s="17" t="str">
        <f aca="false">IF(OR(H129="",N(D129)=0),"",H129/D129-1)</f>
        <v/>
      </c>
      <c r="J129" s="18" t="str">
        <f aca="false">IF(I129="","",IF(I129&gt;'Mode d''emploi'!$B$24,"Plus cher que négocié","OK"))</f>
        <v/>
      </c>
    </row>
    <row r="130" customFormat="false" ht="15" hidden="false" customHeight="false" outlineLevel="0" collapsed="false">
      <c r="A130" s="16" t="str">
        <f aca="false">IF('Prix négociés'!$B$130="","",'Prix négociés'!A130)</f>
        <v/>
      </c>
      <c r="B130" s="16" t="str">
        <f aca="false">IF('Prix négociés'!$B$130="","",'Prix négociés'!B130)</f>
        <v/>
      </c>
      <c r="C130" s="16" t="str">
        <f aca="false">IF('Prix négociés'!$B$130="","",'Prix négociés'!C130)</f>
        <v/>
      </c>
      <c r="D130" s="14" t="str">
        <f aca="false">IF('Prix négociés'!$B$130="","",'Prix négociés'!G130)</f>
        <v/>
      </c>
      <c r="E130" s="16" t="str">
        <f aca="false">IF('Prix négociés'!$J$130="","",COUNTIF(Factures!$N$5:$N$504,'Prix négociés'!$J$130))</f>
        <v/>
      </c>
      <c r="F130" s="14" t="str">
        <f aca="false">IF(N(E130)=0,"",AVERAGEIFS(Factures!$F$5:$F$504,Factures!$N$5:$N$504,'Prix négociés'!$J$130,Factures!$A$5:$A$504,_xlfn.MINIFS(Factures!$A$5:$A$504,Factures!$N$5:$N$504,'Prix négociés'!$J$130)))</f>
        <v/>
      </c>
      <c r="G130" s="19" t="str">
        <f aca="false">IF(N(E130)=0,"",_xlfn.MAXIFS(Factures!$A$5:$A$504,Factures!$N$5:$N$504,'Prix négociés'!$J$130))</f>
        <v/>
      </c>
      <c r="H130" s="14" t="str">
        <f aca="false">IF(N(E130)=0,"",AVERAGEIFS(Factures!$F$5:$F$504,Factures!$N$5:$N$504,'Prix négociés'!$J$130,Factures!$A$5:$A$504,G130))</f>
        <v/>
      </c>
      <c r="I130" s="17" t="str">
        <f aca="false">IF(OR(H130="",N(D130)=0),"",H130/D130-1)</f>
        <v/>
      </c>
      <c r="J130" s="18" t="str">
        <f aca="false">IF(I130="","",IF(I130&gt;'Mode d''emploi'!$B$24,"Plus cher que négocié","OK"))</f>
        <v/>
      </c>
    </row>
    <row r="131" customFormat="false" ht="15" hidden="false" customHeight="false" outlineLevel="0" collapsed="false">
      <c r="A131" s="16" t="str">
        <f aca="false">IF('Prix négociés'!$B$131="","",'Prix négociés'!A131)</f>
        <v/>
      </c>
      <c r="B131" s="16" t="str">
        <f aca="false">IF('Prix négociés'!$B$131="","",'Prix négociés'!B131)</f>
        <v/>
      </c>
      <c r="C131" s="16" t="str">
        <f aca="false">IF('Prix négociés'!$B$131="","",'Prix négociés'!C131)</f>
        <v/>
      </c>
      <c r="D131" s="14" t="str">
        <f aca="false">IF('Prix négociés'!$B$131="","",'Prix négociés'!G131)</f>
        <v/>
      </c>
      <c r="E131" s="16" t="str">
        <f aca="false">IF('Prix négociés'!$J$131="","",COUNTIF(Factures!$N$5:$N$504,'Prix négociés'!$J$131))</f>
        <v/>
      </c>
      <c r="F131" s="14" t="str">
        <f aca="false">IF(N(E131)=0,"",AVERAGEIFS(Factures!$F$5:$F$504,Factures!$N$5:$N$504,'Prix négociés'!$J$131,Factures!$A$5:$A$504,_xlfn.MINIFS(Factures!$A$5:$A$504,Factures!$N$5:$N$504,'Prix négociés'!$J$131)))</f>
        <v/>
      </c>
      <c r="G131" s="19" t="str">
        <f aca="false">IF(N(E131)=0,"",_xlfn.MAXIFS(Factures!$A$5:$A$504,Factures!$N$5:$N$504,'Prix négociés'!$J$131))</f>
        <v/>
      </c>
      <c r="H131" s="14" t="str">
        <f aca="false">IF(N(E131)=0,"",AVERAGEIFS(Factures!$F$5:$F$504,Factures!$N$5:$N$504,'Prix négociés'!$J$131,Factures!$A$5:$A$504,G131))</f>
        <v/>
      </c>
      <c r="I131" s="17" t="str">
        <f aca="false">IF(OR(H131="",N(D131)=0),"",H131/D131-1)</f>
        <v/>
      </c>
      <c r="J131" s="18" t="str">
        <f aca="false">IF(I131="","",IF(I131&gt;'Mode d''emploi'!$B$24,"Plus cher que négocié","OK"))</f>
        <v/>
      </c>
    </row>
    <row r="132" customFormat="false" ht="15" hidden="false" customHeight="false" outlineLevel="0" collapsed="false">
      <c r="A132" s="16" t="str">
        <f aca="false">IF('Prix négociés'!$B$132="","",'Prix négociés'!A132)</f>
        <v/>
      </c>
      <c r="B132" s="16" t="str">
        <f aca="false">IF('Prix négociés'!$B$132="","",'Prix négociés'!B132)</f>
        <v/>
      </c>
      <c r="C132" s="16" t="str">
        <f aca="false">IF('Prix négociés'!$B$132="","",'Prix négociés'!C132)</f>
        <v/>
      </c>
      <c r="D132" s="14" t="str">
        <f aca="false">IF('Prix négociés'!$B$132="","",'Prix négociés'!G132)</f>
        <v/>
      </c>
      <c r="E132" s="16" t="str">
        <f aca="false">IF('Prix négociés'!$J$132="","",COUNTIF(Factures!$N$5:$N$504,'Prix négociés'!$J$132))</f>
        <v/>
      </c>
      <c r="F132" s="14" t="str">
        <f aca="false">IF(N(E132)=0,"",AVERAGEIFS(Factures!$F$5:$F$504,Factures!$N$5:$N$504,'Prix négociés'!$J$132,Factures!$A$5:$A$504,_xlfn.MINIFS(Factures!$A$5:$A$504,Factures!$N$5:$N$504,'Prix négociés'!$J$132)))</f>
        <v/>
      </c>
      <c r="G132" s="19" t="str">
        <f aca="false">IF(N(E132)=0,"",_xlfn.MAXIFS(Factures!$A$5:$A$504,Factures!$N$5:$N$504,'Prix négociés'!$J$132))</f>
        <v/>
      </c>
      <c r="H132" s="14" t="str">
        <f aca="false">IF(N(E132)=0,"",AVERAGEIFS(Factures!$F$5:$F$504,Factures!$N$5:$N$504,'Prix négociés'!$J$132,Factures!$A$5:$A$504,G132))</f>
        <v/>
      </c>
      <c r="I132" s="17" t="str">
        <f aca="false">IF(OR(H132="",N(D132)=0),"",H132/D132-1)</f>
        <v/>
      </c>
      <c r="J132" s="18" t="str">
        <f aca="false">IF(I132="","",IF(I132&gt;'Mode d''emploi'!$B$24,"Plus cher que négocié","OK"))</f>
        <v/>
      </c>
    </row>
    <row r="133" customFormat="false" ht="15" hidden="false" customHeight="false" outlineLevel="0" collapsed="false">
      <c r="A133" s="16" t="str">
        <f aca="false">IF('Prix négociés'!$B$133="","",'Prix négociés'!A133)</f>
        <v/>
      </c>
      <c r="B133" s="16" t="str">
        <f aca="false">IF('Prix négociés'!$B$133="","",'Prix négociés'!B133)</f>
        <v/>
      </c>
      <c r="C133" s="16" t="str">
        <f aca="false">IF('Prix négociés'!$B$133="","",'Prix négociés'!C133)</f>
        <v/>
      </c>
      <c r="D133" s="14" t="str">
        <f aca="false">IF('Prix négociés'!$B$133="","",'Prix négociés'!G133)</f>
        <v/>
      </c>
      <c r="E133" s="16" t="str">
        <f aca="false">IF('Prix négociés'!$J$133="","",COUNTIF(Factures!$N$5:$N$504,'Prix négociés'!$J$133))</f>
        <v/>
      </c>
      <c r="F133" s="14" t="str">
        <f aca="false">IF(N(E133)=0,"",AVERAGEIFS(Factures!$F$5:$F$504,Factures!$N$5:$N$504,'Prix négociés'!$J$133,Factures!$A$5:$A$504,_xlfn.MINIFS(Factures!$A$5:$A$504,Factures!$N$5:$N$504,'Prix négociés'!$J$133)))</f>
        <v/>
      </c>
      <c r="G133" s="19" t="str">
        <f aca="false">IF(N(E133)=0,"",_xlfn.MAXIFS(Factures!$A$5:$A$504,Factures!$N$5:$N$504,'Prix négociés'!$J$133))</f>
        <v/>
      </c>
      <c r="H133" s="14" t="str">
        <f aca="false">IF(N(E133)=0,"",AVERAGEIFS(Factures!$F$5:$F$504,Factures!$N$5:$N$504,'Prix négociés'!$J$133,Factures!$A$5:$A$504,G133))</f>
        <v/>
      </c>
      <c r="I133" s="17" t="str">
        <f aca="false">IF(OR(H133="",N(D133)=0),"",H133/D133-1)</f>
        <v/>
      </c>
      <c r="J133" s="18" t="str">
        <f aca="false">IF(I133="","",IF(I133&gt;'Mode d''emploi'!$B$24,"Plus cher que négocié","OK"))</f>
        <v/>
      </c>
    </row>
    <row r="134" customFormat="false" ht="15" hidden="false" customHeight="false" outlineLevel="0" collapsed="false">
      <c r="A134" s="16" t="str">
        <f aca="false">IF('Prix négociés'!$B$134="","",'Prix négociés'!A134)</f>
        <v/>
      </c>
      <c r="B134" s="16" t="str">
        <f aca="false">IF('Prix négociés'!$B$134="","",'Prix négociés'!B134)</f>
        <v/>
      </c>
      <c r="C134" s="16" t="str">
        <f aca="false">IF('Prix négociés'!$B$134="","",'Prix négociés'!C134)</f>
        <v/>
      </c>
      <c r="D134" s="14" t="str">
        <f aca="false">IF('Prix négociés'!$B$134="","",'Prix négociés'!G134)</f>
        <v/>
      </c>
      <c r="E134" s="16" t="str">
        <f aca="false">IF('Prix négociés'!$J$134="","",COUNTIF(Factures!$N$5:$N$504,'Prix négociés'!$J$134))</f>
        <v/>
      </c>
      <c r="F134" s="14" t="str">
        <f aca="false">IF(N(E134)=0,"",AVERAGEIFS(Factures!$F$5:$F$504,Factures!$N$5:$N$504,'Prix négociés'!$J$134,Factures!$A$5:$A$504,_xlfn.MINIFS(Factures!$A$5:$A$504,Factures!$N$5:$N$504,'Prix négociés'!$J$134)))</f>
        <v/>
      </c>
      <c r="G134" s="19" t="str">
        <f aca="false">IF(N(E134)=0,"",_xlfn.MAXIFS(Factures!$A$5:$A$504,Factures!$N$5:$N$504,'Prix négociés'!$J$134))</f>
        <v/>
      </c>
      <c r="H134" s="14" t="str">
        <f aca="false">IF(N(E134)=0,"",AVERAGEIFS(Factures!$F$5:$F$504,Factures!$N$5:$N$504,'Prix négociés'!$J$134,Factures!$A$5:$A$504,G134))</f>
        <v/>
      </c>
      <c r="I134" s="17" t="str">
        <f aca="false">IF(OR(H134="",N(D134)=0),"",H134/D134-1)</f>
        <v/>
      </c>
      <c r="J134" s="18" t="str">
        <f aca="false">IF(I134="","",IF(I134&gt;'Mode d''emploi'!$B$24,"Plus cher que négocié","OK"))</f>
        <v/>
      </c>
    </row>
    <row r="135" customFormat="false" ht="15" hidden="false" customHeight="false" outlineLevel="0" collapsed="false">
      <c r="A135" s="16" t="str">
        <f aca="false">IF('Prix négociés'!$B$135="","",'Prix négociés'!A135)</f>
        <v/>
      </c>
      <c r="B135" s="16" t="str">
        <f aca="false">IF('Prix négociés'!$B$135="","",'Prix négociés'!B135)</f>
        <v/>
      </c>
      <c r="C135" s="16" t="str">
        <f aca="false">IF('Prix négociés'!$B$135="","",'Prix négociés'!C135)</f>
        <v/>
      </c>
      <c r="D135" s="14" t="str">
        <f aca="false">IF('Prix négociés'!$B$135="","",'Prix négociés'!G135)</f>
        <v/>
      </c>
      <c r="E135" s="16" t="str">
        <f aca="false">IF('Prix négociés'!$J$135="","",COUNTIF(Factures!$N$5:$N$504,'Prix négociés'!$J$135))</f>
        <v/>
      </c>
      <c r="F135" s="14" t="str">
        <f aca="false">IF(N(E135)=0,"",AVERAGEIFS(Factures!$F$5:$F$504,Factures!$N$5:$N$504,'Prix négociés'!$J$135,Factures!$A$5:$A$504,_xlfn.MINIFS(Factures!$A$5:$A$504,Factures!$N$5:$N$504,'Prix négociés'!$J$135)))</f>
        <v/>
      </c>
      <c r="G135" s="19" t="str">
        <f aca="false">IF(N(E135)=0,"",_xlfn.MAXIFS(Factures!$A$5:$A$504,Factures!$N$5:$N$504,'Prix négociés'!$J$135))</f>
        <v/>
      </c>
      <c r="H135" s="14" t="str">
        <f aca="false">IF(N(E135)=0,"",AVERAGEIFS(Factures!$F$5:$F$504,Factures!$N$5:$N$504,'Prix négociés'!$J$135,Factures!$A$5:$A$504,G135))</f>
        <v/>
      </c>
      <c r="I135" s="17" t="str">
        <f aca="false">IF(OR(H135="",N(D135)=0),"",H135/D135-1)</f>
        <v/>
      </c>
      <c r="J135" s="18" t="str">
        <f aca="false">IF(I135="","",IF(I135&gt;'Mode d''emploi'!$B$24,"Plus cher que négocié","OK"))</f>
        <v/>
      </c>
    </row>
    <row r="136" customFormat="false" ht="15" hidden="false" customHeight="false" outlineLevel="0" collapsed="false">
      <c r="A136" s="16" t="str">
        <f aca="false">IF('Prix négociés'!$B$136="","",'Prix négociés'!A136)</f>
        <v/>
      </c>
      <c r="B136" s="16" t="str">
        <f aca="false">IF('Prix négociés'!$B$136="","",'Prix négociés'!B136)</f>
        <v/>
      </c>
      <c r="C136" s="16" t="str">
        <f aca="false">IF('Prix négociés'!$B$136="","",'Prix négociés'!C136)</f>
        <v/>
      </c>
      <c r="D136" s="14" t="str">
        <f aca="false">IF('Prix négociés'!$B$136="","",'Prix négociés'!G136)</f>
        <v/>
      </c>
      <c r="E136" s="16" t="str">
        <f aca="false">IF('Prix négociés'!$J$136="","",COUNTIF(Factures!$N$5:$N$504,'Prix négociés'!$J$136))</f>
        <v/>
      </c>
      <c r="F136" s="14" t="str">
        <f aca="false">IF(N(E136)=0,"",AVERAGEIFS(Factures!$F$5:$F$504,Factures!$N$5:$N$504,'Prix négociés'!$J$136,Factures!$A$5:$A$504,_xlfn.MINIFS(Factures!$A$5:$A$504,Factures!$N$5:$N$504,'Prix négociés'!$J$136)))</f>
        <v/>
      </c>
      <c r="G136" s="19" t="str">
        <f aca="false">IF(N(E136)=0,"",_xlfn.MAXIFS(Factures!$A$5:$A$504,Factures!$N$5:$N$504,'Prix négociés'!$J$136))</f>
        <v/>
      </c>
      <c r="H136" s="14" t="str">
        <f aca="false">IF(N(E136)=0,"",AVERAGEIFS(Factures!$F$5:$F$504,Factures!$N$5:$N$504,'Prix négociés'!$J$136,Factures!$A$5:$A$504,G136))</f>
        <v/>
      </c>
      <c r="I136" s="17" t="str">
        <f aca="false">IF(OR(H136="",N(D136)=0),"",H136/D136-1)</f>
        <v/>
      </c>
      <c r="J136" s="18" t="str">
        <f aca="false">IF(I136="","",IF(I136&gt;'Mode d''emploi'!$B$24,"Plus cher que négocié","OK"))</f>
        <v/>
      </c>
    </row>
    <row r="137" customFormat="false" ht="15" hidden="false" customHeight="false" outlineLevel="0" collapsed="false">
      <c r="A137" s="16" t="str">
        <f aca="false">IF('Prix négociés'!$B$137="","",'Prix négociés'!A137)</f>
        <v/>
      </c>
      <c r="B137" s="16" t="str">
        <f aca="false">IF('Prix négociés'!$B$137="","",'Prix négociés'!B137)</f>
        <v/>
      </c>
      <c r="C137" s="16" t="str">
        <f aca="false">IF('Prix négociés'!$B$137="","",'Prix négociés'!C137)</f>
        <v/>
      </c>
      <c r="D137" s="14" t="str">
        <f aca="false">IF('Prix négociés'!$B$137="","",'Prix négociés'!G137)</f>
        <v/>
      </c>
      <c r="E137" s="16" t="str">
        <f aca="false">IF('Prix négociés'!$J$137="","",COUNTIF(Factures!$N$5:$N$504,'Prix négociés'!$J$137))</f>
        <v/>
      </c>
      <c r="F137" s="14" t="str">
        <f aca="false">IF(N(E137)=0,"",AVERAGEIFS(Factures!$F$5:$F$504,Factures!$N$5:$N$504,'Prix négociés'!$J$137,Factures!$A$5:$A$504,_xlfn.MINIFS(Factures!$A$5:$A$504,Factures!$N$5:$N$504,'Prix négociés'!$J$137)))</f>
        <v/>
      </c>
      <c r="G137" s="19" t="str">
        <f aca="false">IF(N(E137)=0,"",_xlfn.MAXIFS(Factures!$A$5:$A$504,Factures!$N$5:$N$504,'Prix négociés'!$J$137))</f>
        <v/>
      </c>
      <c r="H137" s="14" t="str">
        <f aca="false">IF(N(E137)=0,"",AVERAGEIFS(Factures!$F$5:$F$504,Factures!$N$5:$N$504,'Prix négociés'!$J$137,Factures!$A$5:$A$504,G137))</f>
        <v/>
      </c>
      <c r="I137" s="17" t="str">
        <f aca="false">IF(OR(H137="",N(D137)=0),"",H137/D137-1)</f>
        <v/>
      </c>
      <c r="J137" s="18" t="str">
        <f aca="false">IF(I137="","",IF(I137&gt;'Mode d''emploi'!$B$24,"Plus cher que négocié","OK"))</f>
        <v/>
      </c>
    </row>
    <row r="138" customFormat="false" ht="15" hidden="false" customHeight="false" outlineLevel="0" collapsed="false">
      <c r="A138" s="16" t="str">
        <f aca="false">IF('Prix négociés'!$B$138="","",'Prix négociés'!A138)</f>
        <v/>
      </c>
      <c r="B138" s="16" t="str">
        <f aca="false">IF('Prix négociés'!$B$138="","",'Prix négociés'!B138)</f>
        <v/>
      </c>
      <c r="C138" s="16" t="str">
        <f aca="false">IF('Prix négociés'!$B$138="","",'Prix négociés'!C138)</f>
        <v/>
      </c>
      <c r="D138" s="14" t="str">
        <f aca="false">IF('Prix négociés'!$B$138="","",'Prix négociés'!G138)</f>
        <v/>
      </c>
      <c r="E138" s="16" t="str">
        <f aca="false">IF('Prix négociés'!$J$138="","",COUNTIF(Factures!$N$5:$N$504,'Prix négociés'!$J$138))</f>
        <v/>
      </c>
      <c r="F138" s="14" t="str">
        <f aca="false">IF(N(E138)=0,"",AVERAGEIFS(Factures!$F$5:$F$504,Factures!$N$5:$N$504,'Prix négociés'!$J$138,Factures!$A$5:$A$504,_xlfn.MINIFS(Factures!$A$5:$A$504,Factures!$N$5:$N$504,'Prix négociés'!$J$138)))</f>
        <v/>
      </c>
      <c r="G138" s="19" t="str">
        <f aca="false">IF(N(E138)=0,"",_xlfn.MAXIFS(Factures!$A$5:$A$504,Factures!$N$5:$N$504,'Prix négociés'!$J$138))</f>
        <v/>
      </c>
      <c r="H138" s="14" t="str">
        <f aca="false">IF(N(E138)=0,"",AVERAGEIFS(Factures!$F$5:$F$504,Factures!$N$5:$N$504,'Prix négociés'!$J$138,Factures!$A$5:$A$504,G138))</f>
        <v/>
      </c>
      <c r="I138" s="17" t="str">
        <f aca="false">IF(OR(H138="",N(D138)=0),"",H138/D138-1)</f>
        <v/>
      </c>
      <c r="J138" s="18" t="str">
        <f aca="false">IF(I138="","",IF(I138&gt;'Mode d''emploi'!$B$24,"Plus cher que négocié","OK"))</f>
        <v/>
      </c>
    </row>
    <row r="139" customFormat="false" ht="15" hidden="false" customHeight="false" outlineLevel="0" collapsed="false">
      <c r="A139" s="16" t="str">
        <f aca="false">IF('Prix négociés'!$B$139="","",'Prix négociés'!A139)</f>
        <v/>
      </c>
      <c r="B139" s="16" t="str">
        <f aca="false">IF('Prix négociés'!$B$139="","",'Prix négociés'!B139)</f>
        <v/>
      </c>
      <c r="C139" s="16" t="str">
        <f aca="false">IF('Prix négociés'!$B$139="","",'Prix négociés'!C139)</f>
        <v/>
      </c>
      <c r="D139" s="14" t="str">
        <f aca="false">IF('Prix négociés'!$B$139="","",'Prix négociés'!G139)</f>
        <v/>
      </c>
      <c r="E139" s="16" t="str">
        <f aca="false">IF('Prix négociés'!$J$139="","",COUNTIF(Factures!$N$5:$N$504,'Prix négociés'!$J$139))</f>
        <v/>
      </c>
      <c r="F139" s="14" t="str">
        <f aca="false">IF(N(E139)=0,"",AVERAGEIFS(Factures!$F$5:$F$504,Factures!$N$5:$N$504,'Prix négociés'!$J$139,Factures!$A$5:$A$504,_xlfn.MINIFS(Factures!$A$5:$A$504,Factures!$N$5:$N$504,'Prix négociés'!$J$139)))</f>
        <v/>
      </c>
      <c r="G139" s="19" t="str">
        <f aca="false">IF(N(E139)=0,"",_xlfn.MAXIFS(Factures!$A$5:$A$504,Factures!$N$5:$N$504,'Prix négociés'!$J$139))</f>
        <v/>
      </c>
      <c r="H139" s="14" t="str">
        <f aca="false">IF(N(E139)=0,"",AVERAGEIFS(Factures!$F$5:$F$504,Factures!$N$5:$N$504,'Prix négociés'!$J$139,Factures!$A$5:$A$504,G139))</f>
        <v/>
      </c>
      <c r="I139" s="17" t="str">
        <f aca="false">IF(OR(H139="",N(D139)=0),"",H139/D139-1)</f>
        <v/>
      </c>
      <c r="J139" s="18" t="str">
        <f aca="false">IF(I139="","",IF(I139&gt;'Mode d''emploi'!$B$24,"Plus cher que négocié","OK"))</f>
        <v/>
      </c>
    </row>
    <row r="140" customFormat="false" ht="15" hidden="false" customHeight="false" outlineLevel="0" collapsed="false">
      <c r="A140" s="16" t="str">
        <f aca="false">IF('Prix négociés'!$B$140="","",'Prix négociés'!A140)</f>
        <v/>
      </c>
      <c r="B140" s="16" t="str">
        <f aca="false">IF('Prix négociés'!$B$140="","",'Prix négociés'!B140)</f>
        <v/>
      </c>
      <c r="C140" s="16" t="str">
        <f aca="false">IF('Prix négociés'!$B$140="","",'Prix négociés'!C140)</f>
        <v/>
      </c>
      <c r="D140" s="14" t="str">
        <f aca="false">IF('Prix négociés'!$B$140="","",'Prix négociés'!G140)</f>
        <v/>
      </c>
      <c r="E140" s="16" t="str">
        <f aca="false">IF('Prix négociés'!$J$140="","",COUNTIF(Factures!$N$5:$N$504,'Prix négociés'!$J$140))</f>
        <v/>
      </c>
      <c r="F140" s="14" t="str">
        <f aca="false">IF(N(E140)=0,"",AVERAGEIFS(Factures!$F$5:$F$504,Factures!$N$5:$N$504,'Prix négociés'!$J$140,Factures!$A$5:$A$504,_xlfn.MINIFS(Factures!$A$5:$A$504,Factures!$N$5:$N$504,'Prix négociés'!$J$140)))</f>
        <v/>
      </c>
      <c r="G140" s="19" t="str">
        <f aca="false">IF(N(E140)=0,"",_xlfn.MAXIFS(Factures!$A$5:$A$504,Factures!$N$5:$N$504,'Prix négociés'!$J$140))</f>
        <v/>
      </c>
      <c r="H140" s="14" t="str">
        <f aca="false">IF(N(E140)=0,"",AVERAGEIFS(Factures!$F$5:$F$504,Factures!$N$5:$N$504,'Prix négociés'!$J$140,Factures!$A$5:$A$504,G140))</f>
        <v/>
      </c>
      <c r="I140" s="17" t="str">
        <f aca="false">IF(OR(H140="",N(D140)=0),"",H140/D140-1)</f>
        <v/>
      </c>
      <c r="J140" s="18" t="str">
        <f aca="false">IF(I140="","",IF(I140&gt;'Mode d''emploi'!$B$24,"Plus cher que négocié","OK"))</f>
        <v/>
      </c>
    </row>
    <row r="141" customFormat="false" ht="15" hidden="false" customHeight="false" outlineLevel="0" collapsed="false">
      <c r="A141" s="16" t="str">
        <f aca="false">IF('Prix négociés'!$B$141="","",'Prix négociés'!A141)</f>
        <v/>
      </c>
      <c r="B141" s="16" t="str">
        <f aca="false">IF('Prix négociés'!$B$141="","",'Prix négociés'!B141)</f>
        <v/>
      </c>
      <c r="C141" s="16" t="str">
        <f aca="false">IF('Prix négociés'!$B$141="","",'Prix négociés'!C141)</f>
        <v/>
      </c>
      <c r="D141" s="14" t="str">
        <f aca="false">IF('Prix négociés'!$B$141="","",'Prix négociés'!G141)</f>
        <v/>
      </c>
      <c r="E141" s="16" t="str">
        <f aca="false">IF('Prix négociés'!$J$141="","",COUNTIF(Factures!$N$5:$N$504,'Prix négociés'!$J$141))</f>
        <v/>
      </c>
      <c r="F141" s="14" t="str">
        <f aca="false">IF(N(E141)=0,"",AVERAGEIFS(Factures!$F$5:$F$504,Factures!$N$5:$N$504,'Prix négociés'!$J$141,Factures!$A$5:$A$504,_xlfn.MINIFS(Factures!$A$5:$A$504,Factures!$N$5:$N$504,'Prix négociés'!$J$141)))</f>
        <v/>
      </c>
      <c r="G141" s="19" t="str">
        <f aca="false">IF(N(E141)=0,"",_xlfn.MAXIFS(Factures!$A$5:$A$504,Factures!$N$5:$N$504,'Prix négociés'!$J$141))</f>
        <v/>
      </c>
      <c r="H141" s="14" t="str">
        <f aca="false">IF(N(E141)=0,"",AVERAGEIFS(Factures!$F$5:$F$504,Factures!$N$5:$N$504,'Prix négociés'!$J$141,Factures!$A$5:$A$504,G141))</f>
        <v/>
      </c>
      <c r="I141" s="17" t="str">
        <f aca="false">IF(OR(H141="",N(D141)=0),"",H141/D141-1)</f>
        <v/>
      </c>
      <c r="J141" s="18" t="str">
        <f aca="false">IF(I141="","",IF(I141&gt;'Mode d''emploi'!$B$24,"Plus cher que négocié","OK"))</f>
        <v/>
      </c>
    </row>
    <row r="142" customFormat="false" ht="15" hidden="false" customHeight="false" outlineLevel="0" collapsed="false">
      <c r="A142" s="16" t="str">
        <f aca="false">IF('Prix négociés'!$B$142="","",'Prix négociés'!A142)</f>
        <v/>
      </c>
      <c r="B142" s="16" t="str">
        <f aca="false">IF('Prix négociés'!$B$142="","",'Prix négociés'!B142)</f>
        <v/>
      </c>
      <c r="C142" s="16" t="str">
        <f aca="false">IF('Prix négociés'!$B$142="","",'Prix négociés'!C142)</f>
        <v/>
      </c>
      <c r="D142" s="14" t="str">
        <f aca="false">IF('Prix négociés'!$B$142="","",'Prix négociés'!G142)</f>
        <v/>
      </c>
      <c r="E142" s="16" t="str">
        <f aca="false">IF('Prix négociés'!$J$142="","",COUNTIF(Factures!$N$5:$N$504,'Prix négociés'!$J$142))</f>
        <v/>
      </c>
      <c r="F142" s="14" t="str">
        <f aca="false">IF(N(E142)=0,"",AVERAGEIFS(Factures!$F$5:$F$504,Factures!$N$5:$N$504,'Prix négociés'!$J$142,Factures!$A$5:$A$504,_xlfn.MINIFS(Factures!$A$5:$A$504,Factures!$N$5:$N$504,'Prix négociés'!$J$142)))</f>
        <v/>
      </c>
      <c r="G142" s="19" t="str">
        <f aca="false">IF(N(E142)=0,"",_xlfn.MAXIFS(Factures!$A$5:$A$504,Factures!$N$5:$N$504,'Prix négociés'!$J$142))</f>
        <v/>
      </c>
      <c r="H142" s="14" t="str">
        <f aca="false">IF(N(E142)=0,"",AVERAGEIFS(Factures!$F$5:$F$504,Factures!$N$5:$N$504,'Prix négociés'!$J$142,Factures!$A$5:$A$504,G142))</f>
        <v/>
      </c>
      <c r="I142" s="17" t="str">
        <f aca="false">IF(OR(H142="",N(D142)=0),"",H142/D142-1)</f>
        <v/>
      </c>
      <c r="J142" s="18" t="str">
        <f aca="false">IF(I142="","",IF(I142&gt;'Mode d''emploi'!$B$24,"Plus cher que négocié","OK"))</f>
        <v/>
      </c>
    </row>
    <row r="143" customFormat="false" ht="15" hidden="false" customHeight="false" outlineLevel="0" collapsed="false">
      <c r="A143" s="16" t="str">
        <f aca="false">IF('Prix négociés'!$B$143="","",'Prix négociés'!A143)</f>
        <v/>
      </c>
      <c r="B143" s="16" t="str">
        <f aca="false">IF('Prix négociés'!$B$143="","",'Prix négociés'!B143)</f>
        <v/>
      </c>
      <c r="C143" s="16" t="str">
        <f aca="false">IF('Prix négociés'!$B$143="","",'Prix négociés'!C143)</f>
        <v/>
      </c>
      <c r="D143" s="14" t="str">
        <f aca="false">IF('Prix négociés'!$B$143="","",'Prix négociés'!G143)</f>
        <v/>
      </c>
      <c r="E143" s="16" t="str">
        <f aca="false">IF('Prix négociés'!$J$143="","",COUNTIF(Factures!$N$5:$N$504,'Prix négociés'!$J$143))</f>
        <v/>
      </c>
      <c r="F143" s="14" t="str">
        <f aca="false">IF(N(E143)=0,"",AVERAGEIFS(Factures!$F$5:$F$504,Factures!$N$5:$N$504,'Prix négociés'!$J$143,Factures!$A$5:$A$504,_xlfn.MINIFS(Factures!$A$5:$A$504,Factures!$N$5:$N$504,'Prix négociés'!$J$143)))</f>
        <v/>
      </c>
      <c r="G143" s="19" t="str">
        <f aca="false">IF(N(E143)=0,"",_xlfn.MAXIFS(Factures!$A$5:$A$504,Factures!$N$5:$N$504,'Prix négociés'!$J$143))</f>
        <v/>
      </c>
      <c r="H143" s="14" t="str">
        <f aca="false">IF(N(E143)=0,"",AVERAGEIFS(Factures!$F$5:$F$504,Factures!$N$5:$N$504,'Prix négociés'!$J$143,Factures!$A$5:$A$504,G143))</f>
        <v/>
      </c>
      <c r="I143" s="17" t="str">
        <f aca="false">IF(OR(H143="",N(D143)=0),"",H143/D143-1)</f>
        <v/>
      </c>
      <c r="J143" s="18" t="str">
        <f aca="false">IF(I143="","",IF(I143&gt;'Mode d''emploi'!$B$24,"Plus cher que négocié","OK"))</f>
        <v/>
      </c>
    </row>
    <row r="144" customFormat="false" ht="15" hidden="false" customHeight="false" outlineLevel="0" collapsed="false">
      <c r="A144" s="16" t="str">
        <f aca="false">IF('Prix négociés'!$B$144="","",'Prix négociés'!A144)</f>
        <v/>
      </c>
      <c r="B144" s="16" t="str">
        <f aca="false">IF('Prix négociés'!$B$144="","",'Prix négociés'!B144)</f>
        <v/>
      </c>
      <c r="C144" s="16" t="str">
        <f aca="false">IF('Prix négociés'!$B$144="","",'Prix négociés'!C144)</f>
        <v/>
      </c>
      <c r="D144" s="14" t="str">
        <f aca="false">IF('Prix négociés'!$B$144="","",'Prix négociés'!G144)</f>
        <v/>
      </c>
      <c r="E144" s="16" t="str">
        <f aca="false">IF('Prix négociés'!$J$144="","",COUNTIF(Factures!$N$5:$N$504,'Prix négociés'!$J$144))</f>
        <v/>
      </c>
      <c r="F144" s="14" t="str">
        <f aca="false">IF(N(E144)=0,"",AVERAGEIFS(Factures!$F$5:$F$504,Factures!$N$5:$N$504,'Prix négociés'!$J$144,Factures!$A$5:$A$504,_xlfn.MINIFS(Factures!$A$5:$A$504,Factures!$N$5:$N$504,'Prix négociés'!$J$144)))</f>
        <v/>
      </c>
      <c r="G144" s="19" t="str">
        <f aca="false">IF(N(E144)=0,"",_xlfn.MAXIFS(Factures!$A$5:$A$504,Factures!$N$5:$N$504,'Prix négociés'!$J$144))</f>
        <v/>
      </c>
      <c r="H144" s="14" t="str">
        <f aca="false">IF(N(E144)=0,"",AVERAGEIFS(Factures!$F$5:$F$504,Factures!$N$5:$N$504,'Prix négociés'!$J$144,Factures!$A$5:$A$504,G144))</f>
        <v/>
      </c>
      <c r="I144" s="17" t="str">
        <f aca="false">IF(OR(H144="",N(D144)=0),"",H144/D144-1)</f>
        <v/>
      </c>
      <c r="J144" s="18" t="str">
        <f aca="false">IF(I144="","",IF(I144&gt;'Mode d''emploi'!$B$24,"Plus cher que négocié","OK"))</f>
        <v/>
      </c>
    </row>
    <row r="145" customFormat="false" ht="15" hidden="false" customHeight="false" outlineLevel="0" collapsed="false">
      <c r="A145" s="16" t="str">
        <f aca="false">IF('Prix négociés'!$B$145="","",'Prix négociés'!A145)</f>
        <v/>
      </c>
      <c r="B145" s="16" t="str">
        <f aca="false">IF('Prix négociés'!$B$145="","",'Prix négociés'!B145)</f>
        <v/>
      </c>
      <c r="C145" s="16" t="str">
        <f aca="false">IF('Prix négociés'!$B$145="","",'Prix négociés'!C145)</f>
        <v/>
      </c>
      <c r="D145" s="14" t="str">
        <f aca="false">IF('Prix négociés'!$B$145="","",'Prix négociés'!G145)</f>
        <v/>
      </c>
      <c r="E145" s="16" t="str">
        <f aca="false">IF('Prix négociés'!$J$145="","",COUNTIF(Factures!$N$5:$N$504,'Prix négociés'!$J$145))</f>
        <v/>
      </c>
      <c r="F145" s="14" t="str">
        <f aca="false">IF(N(E145)=0,"",AVERAGEIFS(Factures!$F$5:$F$504,Factures!$N$5:$N$504,'Prix négociés'!$J$145,Factures!$A$5:$A$504,_xlfn.MINIFS(Factures!$A$5:$A$504,Factures!$N$5:$N$504,'Prix négociés'!$J$145)))</f>
        <v/>
      </c>
      <c r="G145" s="19" t="str">
        <f aca="false">IF(N(E145)=0,"",_xlfn.MAXIFS(Factures!$A$5:$A$504,Factures!$N$5:$N$504,'Prix négociés'!$J$145))</f>
        <v/>
      </c>
      <c r="H145" s="14" t="str">
        <f aca="false">IF(N(E145)=0,"",AVERAGEIFS(Factures!$F$5:$F$504,Factures!$N$5:$N$504,'Prix négociés'!$J$145,Factures!$A$5:$A$504,G145))</f>
        <v/>
      </c>
      <c r="I145" s="17" t="str">
        <f aca="false">IF(OR(H145="",N(D145)=0),"",H145/D145-1)</f>
        <v/>
      </c>
      <c r="J145" s="18" t="str">
        <f aca="false">IF(I145="","",IF(I145&gt;'Mode d''emploi'!$B$24,"Plus cher que négocié","OK"))</f>
        <v/>
      </c>
    </row>
    <row r="146" customFormat="false" ht="15" hidden="false" customHeight="false" outlineLevel="0" collapsed="false">
      <c r="A146" s="16" t="str">
        <f aca="false">IF('Prix négociés'!$B$146="","",'Prix négociés'!A146)</f>
        <v/>
      </c>
      <c r="B146" s="16" t="str">
        <f aca="false">IF('Prix négociés'!$B$146="","",'Prix négociés'!B146)</f>
        <v/>
      </c>
      <c r="C146" s="16" t="str">
        <f aca="false">IF('Prix négociés'!$B$146="","",'Prix négociés'!C146)</f>
        <v/>
      </c>
      <c r="D146" s="14" t="str">
        <f aca="false">IF('Prix négociés'!$B$146="","",'Prix négociés'!G146)</f>
        <v/>
      </c>
      <c r="E146" s="16" t="str">
        <f aca="false">IF('Prix négociés'!$J$146="","",COUNTIF(Factures!$N$5:$N$504,'Prix négociés'!$J$146))</f>
        <v/>
      </c>
      <c r="F146" s="14" t="str">
        <f aca="false">IF(N(E146)=0,"",AVERAGEIFS(Factures!$F$5:$F$504,Factures!$N$5:$N$504,'Prix négociés'!$J$146,Factures!$A$5:$A$504,_xlfn.MINIFS(Factures!$A$5:$A$504,Factures!$N$5:$N$504,'Prix négociés'!$J$146)))</f>
        <v/>
      </c>
      <c r="G146" s="19" t="str">
        <f aca="false">IF(N(E146)=0,"",_xlfn.MAXIFS(Factures!$A$5:$A$504,Factures!$N$5:$N$504,'Prix négociés'!$J$146))</f>
        <v/>
      </c>
      <c r="H146" s="14" t="str">
        <f aca="false">IF(N(E146)=0,"",AVERAGEIFS(Factures!$F$5:$F$504,Factures!$N$5:$N$504,'Prix négociés'!$J$146,Factures!$A$5:$A$504,G146))</f>
        <v/>
      </c>
      <c r="I146" s="17" t="str">
        <f aca="false">IF(OR(H146="",N(D146)=0),"",H146/D146-1)</f>
        <v/>
      </c>
      <c r="J146" s="18" t="str">
        <f aca="false">IF(I146="","",IF(I146&gt;'Mode d''emploi'!$B$24,"Plus cher que négocié","OK"))</f>
        <v/>
      </c>
    </row>
    <row r="147" customFormat="false" ht="15" hidden="false" customHeight="false" outlineLevel="0" collapsed="false">
      <c r="A147" s="16" t="str">
        <f aca="false">IF('Prix négociés'!$B$147="","",'Prix négociés'!A147)</f>
        <v/>
      </c>
      <c r="B147" s="16" t="str">
        <f aca="false">IF('Prix négociés'!$B$147="","",'Prix négociés'!B147)</f>
        <v/>
      </c>
      <c r="C147" s="16" t="str">
        <f aca="false">IF('Prix négociés'!$B$147="","",'Prix négociés'!C147)</f>
        <v/>
      </c>
      <c r="D147" s="14" t="str">
        <f aca="false">IF('Prix négociés'!$B$147="","",'Prix négociés'!G147)</f>
        <v/>
      </c>
      <c r="E147" s="16" t="str">
        <f aca="false">IF('Prix négociés'!$J$147="","",COUNTIF(Factures!$N$5:$N$504,'Prix négociés'!$J$147))</f>
        <v/>
      </c>
      <c r="F147" s="14" t="str">
        <f aca="false">IF(N(E147)=0,"",AVERAGEIFS(Factures!$F$5:$F$504,Factures!$N$5:$N$504,'Prix négociés'!$J$147,Factures!$A$5:$A$504,_xlfn.MINIFS(Factures!$A$5:$A$504,Factures!$N$5:$N$504,'Prix négociés'!$J$147)))</f>
        <v/>
      </c>
      <c r="G147" s="19" t="str">
        <f aca="false">IF(N(E147)=0,"",_xlfn.MAXIFS(Factures!$A$5:$A$504,Factures!$N$5:$N$504,'Prix négociés'!$J$147))</f>
        <v/>
      </c>
      <c r="H147" s="14" t="str">
        <f aca="false">IF(N(E147)=0,"",AVERAGEIFS(Factures!$F$5:$F$504,Factures!$N$5:$N$504,'Prix négociés'!$J$147,Factures!$A$5:$A$504,G147))</f>
        <v/>
      </c>
      <c r="I147" s="17" t="str">
        <f aca="false">IF(OR(H147="",N(D147)=0),"",H147/D147-1)</f>
        <v/>
      </c>
      <c r="J147" s="18" t="str">
        <f aca="false">IF(I147="","",IF(I147&gt;'Mode d''emploi'!$B$24,"Plus cher que négocié","OK"))</f>
        <v/>
      </c>
    </row>
    <row r="148" customFormat="false" ht="15" hidden="false" customHeight="false" outlineLevel="0" collapsed="false">
      <c r="A148" s="16" t="str">
        <f aca="false">IF('Prix négociés'!$B$148="","",'Prix négociés'!A148)</f>
        <v/>
      </c>
      <c r="B148" s="16" t="str">
        <f aca="false">IF('Prix négociés'!$B$148="","",'Prix négociés'!B148)</f>
        <v/>
      </c>
      <c r="C148" s="16" t="str">
        <f aca="false">IF('Prix négociés'!$B$148="","",'Prix négociés'!C148)</f>
        <v/>
      </c>
      <c r="D148" s="14" t="str">
        <f aca="false">IF('Prix négociés'!$B$148="","",'Prix négociés'!G148)</f>
        <v/>
      </c>
      <c r="E148" s="16" t="str">
        <f aca="false">IF('Prix négociés'!$J$148="","",COUNTIF(Factures!$N$5:$N$504,'Prix négociés'!$J$148))</f>
        <v/>
      </c>
      <c r="F148" s="14" t="str">
        <f aca="false">IF(N(E148)=0,"",AVERAGEIFS(Factures!$F$5:$F$504,Factures!$N$5:$N$504,'Prix négociés'!$J$148,Factures!$A$5:$A$504,_xlfn.MINIFS(Factures!$A$5:$A$504,Factures!$N$5:$N$504,'Prix négociés'!$J$148)))</f>
        <v/>
      </c>
      <c r="G148" s="19" t="str">
        <f aca="false">IF(N(E148)=0,"",_xlfn.MAXIFS(Factures!$A$5:$A$504,Factures!$N$5:$N$504,'Prix négociés'!$J$148))</f>
        <v/>
      </c>
      <c r="H148" s="14" t="str">
        <f aca="false">IF(N(E148)=0,"",AVERAGEIFS(Factures!$F$5:$F$504,Factures!$N$5:$N$504,'Prix négociés'!$J$148,Factures!$A$5:$A$504,G148))</f>
        <v/>
      </c>
      <c r="I148" s="17" t="str">
        <f aca="false">IF(OR(H148="",N(D148)=0),"",H148/D148-1)</f>
        <v/>
      </c>
      <c r="J148" s="18" t="str">
        <f aca="false">IF(I148="","",IF(I148&gt;'Mode d''emploi'!$B$24,"Plus cher que négocié","OK"))</f>
        <v/>
      </c>
    </row>
    <row r="149" customFormat="false" ht="15" hidden="false" customHeight="false" outlineLevel="0" collapsed="false">
      <c r="A149" s="16" t="str">
        <f aca="false">IF('Prix négociés'!$B$149="","",'Prix négociés'!A149)</f>
        <v/>
      </c>
      <c r="B149" s="16" t="str">
        <f aca="false">IF('Prix négociés'!$B$149="","",'Prix négociés'!B149)</f>
        <v/>
      </c>
      <c r="C149" s="16" t="str">
        <f aca="false">IF('Prix négociés'!$B$149="","",'Prix négociés'!C149)</f>
        <v/>
      </c>
      <c r="D149" s="14" t="str">
        <f aca="false">IF('Prix négociés'!$B$149="","",'Prix négociés'!G149)</f>
        <v/>
      </c>
      <c r="E149" s="16" t="str">
        <f aca="false">IF('Prix négociés'!$J$149="","",COUNTIF(Factures!$N$5:$N$504,'Prix négociés'!$J$149))</f>
        <v/>
      </c>
      <c r="F149" s="14" t="str">
        <f aca="false">IF(N(E149)=0,"",AVERAGEIFS(Factures!$F$5:$F$504,Factures!$N$5:$N$504,'Prix négociés'!$J$149,Factures!$A$5:$A$504,_xlfn.MINIFS(Factures!$A$5:$A$504,Factures!$N$5:$N$504,'Prix négociés'!$J$149)))</f>
        <v/>
      </c>
      <c r="G149" s="19" t="str">
        <f aca="false">IF(N(E149)=0,"",_xlfn.MAXIFS(Factures!$A$5:$A$504,Factures!$N$5:$N$504,'Prix négociés'!$J$149))</f>
        <v/>
      </c>
      <c r="H149" s="14" t="str">
        <f aca="false">IF(N(E149)=0,"",AVERAGEIFS(Factures!$F$5:$F$504,Factures!$N$5:$N$504,'Prix négociés'!$J$149,Factures!$A$5:$A$504,G149))</f>
        <v/>
      </c>
      <c r="I149" s="17" t="str">
        <f aca="false">IF(OR(H149="",N(D149)=0),"",H149/D149-1)</f>
        <v/>
      </c>
      <c r="J149" s="18" t="str">
        <f aca="false">IF(I149="","",IF(I149&gt;'Mode d''emploi'!$B$24,"Plus cher que négocié","OK"))</f>
        <v/>
      </c>
    </row>
    <row r="150" customFormat="false" ht="15" hidden="false" customHeight="false" outlineLevel="0" collapsed="false">
      <c r="A150" s="16" t="str">
        <f aca="false">IF('Prix négociés'!$B$150="","",'Prix négociés'!A150)</f>
        <v/>
      </c>
      <c r="B150" s="16" t="str">
        <f aca="false">IF('Prix négociés'!$B$150="","",'Prix négociés'!B150)</f>
        <v/>
      </c>
      <c r="C150" s="16" t="str">
        <f aca="false">IF('Prix négociés'!$B$150="","",'Prix négociés'!C150)</f>
        <v/>
      </c>
      <c r="D150" s="14" t="str">
        <f aca="false">IF('Prix négociés'!$B$150="","",'Prix négociés'!G150)</f>
        <v/>
      </c>
      <c r="E150" s="16" t="str">
        <f aca="false">IF('Prix négociés'!$J$150="","",COUNTIF(Factures!$N$5:$N$504,'Prix négociés'!$J$150))</f>
        <v/>
      </c>
      <c r="F150" s="14" t="str">
        <f aca="false">IF(N(E150)=0,"",AVERAGEIFS(Factures!$F$5:$F$504,Factures!$N$5:$N$504,'Prix négociés'!$J$150,Factures!$A$5:$A$504,_xlfn.MINIFS(Factures!$A$5:$A$504,Factures!$N$5:$N$504,'Prix négociés'!$J$150)))</f>
        <v/>
      </c>
      <c r="G150" s="19" t="str">
        <f aca="false">IF(N(E150)=0,"",_xlfn.MAXIFS(Factures!$A$5:$A$504,Factures!$N$5:$N$504,'Prix négociés'!$J$150))</f>
        <v/>
      </c>
      <c r="H150" s="14" t="str">
        <f aca="false">IF(N(E150)=0,"",AVERAGEIFS(Factures!$F$5:$F$504,Factures!$N$5:$N$504,'Prix négociés'!$J$150,Factures!$A$5:$A$504,G150))</f>
        <v/>
      </c>
      <c r="I150" s="17" t="str">
        <f aca="false">IF(OR(H150="",N(D150)=0),"",H150/D150-1)</f>
        <v/>
      </c>
      <c r="J150" s="18" t="str">
        <f aca="false">IF(I150="","",IF(I150&gt;'Mode d''emploi'!$B$24,"Plus cher que négocié","OK"))</f>
        <v/>
      </c>
    </row>
    <row r="151" customFormat="false" ht="15" hidden="false" customHeight="false" outlineLevel="0" collapsed="false">
      <c r="A151" s="16" t="str">
        <f aca="false">IF('Prix négociés'!$B$151="","",'Prix négociés'!A151)</f>
        <v/>
      </c>
      <c r="B151" s="16" t="str">
        <f aca="false">IF('Prix négociés'!$B$151="","",'Prix négociés'!B151)</f>
        <v/>
      </c>
      <c r="C151" s="16" t="str">
        <f aca="false">IF('Prix négociés'!$B$151="","",'Prix négociés'!C151)</f>
        <v/>
      </c>
      <c r="D151" s="14" t="str">
        <f aca="false">IF('Prix négociés'!$B$151="","",'Prix négociés'!G151)</f>
        <v/>
      </c>
      <c r="E151" s="16" t="str">
        <f aca="false">IF('Prix négociés'!$J$151="","",COUNTIF(Factures!$N$5:$N$504,'Prix négociés'!$J$151))</f>
        <v/>
      </c>
      <c r="F151" s="14" t="str">
        <f aca="false">IF(N(E151)=0,"",AVERAGEIFS(Factures!$F$5:$F$504,Factures!$N$5:$N$504,'Prix négociés'!$J$151,Factures!$A$5:$A$504,_xlfn.MINIFS(Factures!$A$5:$A$504,Factures!$N$5:$N$504,'Prix négociés'!$J$151)))</f>
        <v/>
      </c>
      <c r="G151" s="19" t="str">
        <f aca="false">IF(N(E151)=0,"",_xlfn.MAXIFS(Factures!$A$5:$A$504,Factures!$N$5:$N$504,'Prix négociés'!$J$151))</f>
        <v/>
      </c>
      <c r="H151" s="14" t="str">
        <f aca="false">IF(N(E151)=0,"",AVERAGEIFS(Factures!$F$5:$F$504,Factures!$N$5:$N$504,'Prix négociés'!$J$151,Factures!$A$5:$A$504,G151))</f>
        <v/>
      </c>
      <c r="I151" s="17" t="str">
        <f aca="false">IF(OR(H151="",N(D151)=0),"",H151/D151-1)</f>
        <v/>
      </c>
      <c r="J151" s="18" t="str">
        <f aca="false">IF(I151="","",IF(I151&gt;'Mode d''emploi'!$B$24,"Plus cher que négocié","OK"))</f>
        <v/>
      </c>
    </row>
    <row r="152" customFormat="false" ht="15" hidden="false" customHeight="false" outlineLevel="0" collapsed="false">
      <c r="A152" s="16" t="str">
        <f aca="false">IF('Prix négociés'!$B$152="","",'Prix négociés'!A152)</f>
        <v/>
      </c>
      <c r="B152" s="16" t="str">
        <f aca="false">IF('Prix négociés'!$B$152="","",'Prix négociés'!B152)</f>
        <v/>
      </c>
      <c r="C152" s="16" t="str">
        <f aca="false">IF('Prix négociés'!$B$152="","",'Prix négociés'!C152)</f>
        <v/>
      </c>
      <c r="D152" s="14" t="str">
        <f aca="false">IF('Prix négociés'!$B$152="","",'Prix négociés'!G152)</f>
        <v/>
      </c>
      <c r="E152" s="16" t="str">
        <f aca="false">IF('Prix négociés'!$J$152="","",COUNTIF(Factures!$N$5:$N$504,'Prix négociés'!$J$152))</f>
        <v/>
      </c>
      <c r="F152" s="14" t="str">
        <f aca="false">IF(N(E152)=0,"",AVERAGEIFS(Factures!$F$5:$F$504,Factures!$N$5:$N$504,'Prix négociés'!$J$152,Factures!$A$5:$A$504,_xlfn.MINIFS(Factures!$A$5:$A$504,Factures!$N$5:$N$504,'Prix négociés'!$J$152)))</f>
        <v/>
      </c>
      <c r="G152" s="19" t="str">
        <f aca="false">IF(N(E152)=0,"",_xlfn.MAXIFS(Factures!$A$5:$A$504,Factures!$N$5:$N$504,'Prix négociés'!$J$152))</f>
        <v/>
      </c>
      <c r="H152" s="14" t="str">
        <f aca="false">IF(N(E152)=0,"",AVERAGEIFS(Factures!$F$5:$F$504,Factures!$N$5:$N$504,'Prix négociés'!$J$152,Factures!$A$5:$A$504,G152))</f>
        <v/>
      </c>
      <c r="I152" s="17" t="str">
        <f aca="false">IF(OR(H152="",N(D152)=0),"",H152/D152-1)</f>
        <v/>
      </c>
      <c r="J152" s="18" t="str">
        <f aca="false">IF(I152="","",IF(I152&gt;'Mode d''emploi'!$B$24,"Plus cher que négocié","OK"))</f>
        <v/>
      </c>
    </row>
    <row r="153" customFormat="false" ht="15" hidden="false" customHeight="false" outlineLevel="0" collapsed="false">
      <c r="A153" s="16" t="str">
        <f aca="false">IF('Prix négociés'!$B$153="","",'Prix négociés'!A153)</f>
        <v/>
      </c>
      <c r="B153" s="16" t="str">
        <f aca="false">IF('Prix négociés'!$B$153="","",'Prix négociés'!B153)</f>
        <v/>
      </c>
      <c r="C153" s="16" t="str">
        <f aca="false">IF('Prix négociés'!$B$153="","",'Prix négociés'!C153)</f>
        <v/>
      </c>
      <c r="D153" s="14" t="str">
        <f aca="false">IF('Prix négociés'!$B$153="","",'Prix négociés'!G153)</f>
        <v/>
      </c>
      <c r="E153" s="16" t="str">
        <f aca="false">IF('Prix négociés'!$J$153="","",COUNTIF(Factures!$N$5:$N$504,'Prix négociés'!$J$153))</f>
        <v/>
      </c>
      <c r="F153" s="14" t="str">
        <f aca="false">IF(N(E153)=0,"",AVERAGEIFS(Factures!$F$5:$F$504,Factures!$N$5:$N$504,'Prix négociés'!$J$153,Factures!$A$5:$A$504,_xlfn.MINIFS(Factures!$A$5:$A$504,Factures!$N$5:$N$504,'Prix négociés'!$J$153)))</f>
        <v/>
      </c>
      <c r="G153" s="19" t="str">
        <f aca="false">IF(N(E153)=0,"",_xlfn.MAXIFS(Factures!$A$5:$A$504,Factures!$N$5:$N$504,'Prix négociés'!$J$153))</f>
        <v/>
      </c>
      <c r="H153" s="14" t="str">
        <f aca="false">IF(N(E153)=0,"",AVERAGEIFS(Factures!$F$5:$F$504,Factures!$N$5:$N$504,'Prix négociés'!$J$153,Factures!$A$5:$A$504,G153))</f>
        <v/>
      </c>
      <c r="I153" s="17" t="str">
        <f aca="false">IF(OR(H153="",N(D153)=0),"",H153/D153-1)</f>
        <v/>
      </c>
      <c r="J153" s="18" t="str">
        <f aca="false">IF(I153="","",IF(I153&gt;'Mode d''emploi'!$B$24,"Plus cher que négocié","OK"))</f>
        <v/>
      </c>
    </row>
    <row r="154" customFormat="false" ht="15" hidden="false" customHeight="false" outlineLevel="0" collapsed="false">
      <c r="A154" s="16" t="str">
        <f aca="false">IF('Prix négociés'!$B$154="","",'Prix négociés'!A154)</f>
        <v/>
      </c>
      <c r="B154" s="16" t="str">
        <f aca="false">IF('Prix négociés'!$B$154="","",'Prix négociés'!B154)</f>
        <v/>
      </c>
      <c r="C154" s="16" t="str">
        <f aca="false">IF('Prix négociés'!$B$154="","",'Prix négociés'!C154)</f>
        <v/>
      </c>
      <c r="D154" s="14" t="str">
        <f aca="false">IF('Prix négociés'!$B$154="","",'Prix négociés'!G154)</f>
        <v/>
      </c>
      <c r="E154" s="16" t="str">
        <f aca="false">IF('Prix négociés'!$J$154="","",COUNTIF(Factures!$N$5:$N$504,'Prix négociés'!$J$154))</f>
        <v/>
      </c>
      <c r="F154" s="14" t="str">
        <f aca="false">IF(N(E154)=0,"",AVERAGEIFS(Factures!$F$5:$F$504,Factures!$N$5:$N$504,'Prix négociés'!$J$154,Factures!$A$5:$A$504,_xlfn.MINIFS(Factures!$A$5:$A$504,Factures!$N$5:$N$504,'Prix négociés'!$J$154)))</f>
        <v/>
      </c>
      <c r="G154" s="19" t="str">
        <f aca="false">IF(N(E154)=0,"",_xlfn.MAXIFS(Factures!$A$5:$A$504,Factures!$N$5:$N$504,'Prix négociés'!$J$154))</f>
        <v/>
      </c>
      <c r="H154" s="14" t="str">
        <f aca="false">IF(N(E154)=0,"",AVERAGEIFS(Factures!$F$5:$F$504,Factures!$N$5:$N$504,'Prix négociés'!$J$154,Factures!$A$5:$A$504,G154))</f>
        <v/>
      </c>
      <c r="I154" s="17" t="str">
        <f aca="false">IF(OR(H154="",N(D154)=0),"",H154/D154-1)</f>
        <v/>
      </c>
      <c r="J154" s="18" t="str">
        <f aca="false">IF(I154="","",IF(I154&gt;'Mode d''emploi'!$B$24,"Plus cher que négocié","OK"))</f>
        <v/>
      </c>
    </row>
    <row r="155" customFormat="false" ht="15" hidden="false" customHeight="false" outlineLevel="0" collapsed="false">
      <c r="A155" s="16" t="str">
        <f aca="false">IF('Prix négociés'!$B$155="","",'Prix négociés'!A155)</f>
        <v/>
      </c>
      <c r="B155" s="16" t="str">
        <f aca="false">IF('Prix négociés'!$B$155="","",'Prix négociés'!B155)</f>
        <v/>
      </c>
      <c r="C155" s="16" t="str">
        <f aca="false">IF('Prix négociés'!$B$155="","",'Prix négociés'!C155)</f>
        <v/>
      </c>
      <c r="D155" s="14" t="str">
        <f aca="false">IF('Prix négociés'!$B$155="","",'Prix négociés'!G155)</f>
        <v/>
      </c>
      <c r="E155" s="16" t="str">
        <f aca="false">IF('Prix négociés'!$J$155="","",COUNTIF(Factures!$N$5:$N$504,'Prix négociés'!$J$155))</f>
        <v/>
      </c>
      <c r="F155" s="14" t="str">
        <f aca="false">IF(N(E155)=0,"",AVERAGEIFS(Factures!$F$5:$F$504,Factures!$N$5:$N$504,'Prix négociés'!$J$155,Factures!$A$5:$A$504,_xlfn.MINIFS(Factures!$A$5:$A$504,Factures!$N$5:$N$504,'Prix négociés'!$J$155)))</f>
        <v/>
      </c>
      <c r="G155" s="19" t="str">
        <f aca="false">IF(N(E155)=0,"",_xlfn.MAXIFS(Factures!$A$5:$A$504,Factures!$N$5:$N$504,'Prix négociés'!$J$155))</f>
        <v/>
      </c>
      <c r="H155" s="14" t="str">
        <f aca="false">IF(N(E155)=0,"",AVERAGEIFS(Factures!$F$5:$F$504,Factures!$N$5:$N$504,'Prix négociés'!$J$155,Factures!$A$5:$A$504,G155))</f>
        <v/>
      </c>
      <c r="I155" s="17" t="str">
        <f aca="false">IF(OR(H155="",N(D155)=0),"",H155/D155-1)</f>
        <v/>
      </c>
      <c r="J155" s="18" t="str">
        <f aca="false">IF(I155="","",IF(I155&gt;'Mode d''emploi'!$B$24,"Plus cher que négocié","OK"))</f>
        <v/>
      </c>
    </row>
    <row r="156" customFormat="false" ht="15" hidden="false" customHeight="false" outlineLevel="0" collapsed="false">
      <c r="A156" s="16" t="str">
        <f aca="false">IF('Prix négociés'!$B$156="","",'Prix négociés'!A156)</f>
        <v/>
      </c>
      <c r="B156" s="16" t="str">
        <f aca="false">IF('Prix négociés'!$B$156="","",'Prix négociés'!B156)</f>
        <v/>
      </c>
      <c r="C156" s="16" t="str">
        <f aca="false">IF('Prix négociés'!$B$156="","",'Prix négociés'!C156)</f>
        <v/>
      </c>
      <c r="D156" s="14" t="str">
        <f aca="false">IF('Prix négociés'!$B$156="","",'Prix négociés'!G156)</f>
        <v/>
      </c>
      <c r="E156" s="16" t="str">
        <f aca="false">IF('Prix négociés'!$J$156="","",COUNTIF(Factures!$N$5:$N$504,'Prix négociés'!$J$156))</f>
        <v/>
      </c>
      <c r="F156" s="14" t="str">
        <f aca="false">IF(N(E156)=0,"",AVERAGEIFS(Factures!$F$5:$F$504,Factures!$N$5:$N$504,'Prix négociés'!$J$156,Factures!$A$5:$A$504,_xlfn.MINIFS(Factures!$A$5:$A$504,Factures!$N$5:$N$504,'Prix négociés'!$J$156)))</f>
        <v/>
      </c>
      <c r="G156" s="19" t="str">
        <f aca="false">IF(N(E156)=0,"",_xlfn.MAXIFS(Factures!$A$5:$A$504,Factures!$N$5:$N$504,'Prix négociés'!$J$156))</f>
        <v/>
      </c>
      <c r="H156" s="14" t="str">
        <f aca="false">IF(N(E156)=0,"",AVERAGEIFS(Factures!$F$5:$F$504,Factures!$N$5:$N$504,'Prix négociés'!$J$156,Factures!$A$5:$A$504,G156))</f>
        <v/>
      </c>
      <c r="I156" s="17" t="str">
        <f aca="false">IF(OR(H156="",N(D156)=0),"",H156/D156-1)</f>
        <v/>
      </c>
      <c r="J156" s="18" t="str">
        <f aca="false">IF(I156="","",IF(I156&gt;'Mode d''emploi'!$B$24,"Plus cher que négocié","OK"))</f>
        <v/>
      </c>
    </row>
    <row r="157" customFormat="false" ht="15" hidden="false" customHeight="false" outlineLevel="0" collapsed="false">
      <c r="A157" s="16" t="str">
        <f aca="false">IF('Prix négociés'!$B$157="","",'Prix négociés'!A157)</f>
        <v/>
      </c>
      <c r="B157" s="16" t="str">
        <f aca="false">IF('Prix négociés'!$B$157="","",'Prix négociés'!B157)</f>
        <v/>
      </c>
      <c r="C157" s="16" t="str">
        <f aca="false">IF('Prix négociés'!$B$157="","",'Prix négociés'!C157)</f>
        <v/>
      </c>
      <c r="D157" s="14" t="str">
        <f aca="false">IF('Prix négociés'!$B$157="","",'Prix négociés'!G157)</f>
        <v/>
      </c>
      <c r="E157" s="16" t="str">
        <f aca="false">IF('Prix négociés'!$J$157="","",COUNTIF(Factures!$N$5:$N$504,'Prix négociés'!$J$157))</f>
        <v/>
      </c>
      <c r="F157" s="14" t="str">
        <f aca="false">IF(N(E157)=0,"",AVERAGEIFS(Factures!$F$5:$F$504,Factures!$N$5:$N$504,'Prix négociés'!$J$157,Factures!$A$5:$A$504,_xlfn.MINIFS(Factures!$A$5:$A$504,Factures!$N$5:$N$504,'Prix négociés'!$J$157)))</f>
        <v/>
      </c>
      <c r="G157" s="19" t="str">
        <f aca="false">IF(N(E157)=0,"",_xlfn.MAXIFS(Factures!$A$5:$A$504,Factures!$N$5:$N$504,'Prix négociés'!$J$157))</f>
        <v/>
      </c>
      <c r="H157" s="14" t="str">
        <f aca="false">IF(N(E157)=0,"",AVERAGEIFS(Factures!$F$5:$F$504,Factures!$N$5:$N$504,'Prix négociés'!$J$157,Factures!$A$5:$A$504,G157))</f>
        <v/>
      </c>
      <c r="I157" s="17" t="str">
        <f aca="false">IF(OR(H157="",N(D157)=0),"",H157/D157-1)</f>
        <v/>
      </c>
      <c r="J157" s="18" t="str">
        <f aca="false">IF(I157="","",IF(I157&gt;'Mode d''emploi'!$B$24,"Plus cher que négocié","OK"))</f>
        <v/>
      </c>
    </row>
    <row r="158" customFormat="false" ht="15" hidden="false" customHeight="false" outlineLevel="0" collapsed="false">
      <c r="A158" s="16" t="str">
        <f aca="false">IF('Prix négociés'!$B$158="","",'Prix négociés'!A158)</f>
        <v/>
      </c>
      <c r="B158" s="16" t="str">
        <f aca="false">IF('Prix négociés'!$B$158="","",'Prix négociés'!B158)</f>
        <v/>
      </c>
      <c r="C158" s="16" t="str">
        <f aca="false">IF('Prix négociés'!$B$158="","",'Prix négociés'!C158)</f>
        <v/>
      </c>
      <c r="D158" s="14" t="str">
        <f aca="false">IF('Prix négociés'!$B$158="","",'Prix négociés'!G158)</f>
        <v/>
      </c>
      <c r="E158" s="16" t="str">
        <f aca="false">IF('Prix négociés'!$J$158="","",COUNTIF(Factures!$N$5:$N$504,'Prix négociés'!$J$158))</f>
        <v/>
      </c>
      <c r="F158" s="14" t="str">
        <f aca="false">IF(N(E158)=0,"",AVERAGEIFS(Factures!$F$5:$F$504,Factures!$N$5:$N$504,'Prix négociés'!$J$158,Factures!$A$5:$A$504,_xlfn.MINIFS(Factures!$A$5:$A$504,Factures!$N$5:$N$504,'Prix négociés'!$J$158)))</f>
        <v/>
      </c>
      <c r="G158" s="19" t="str">
        <f aca="false">IF(N(E158)=0,"",_xlfn.MAXIFS(Factures!$A$5:$A$504,Factures!$N$5:$N$504,'Prix négociés'!$J$158))</f>
        <v/>
      </c>
      <c r="H158" s="14" t="str">
        <f aca="false">IF(N(E158)=0,"",AVERAGEIFS(Factures!$F$5:$F$504,Factures!$N$5:$N$504,'Prix négociés'!$J$158,Factures!$A$5:$A$504,G158))</f>
        <v/>
      </c>
      <c r="I158" s="17" t="str">
        <f aca="false">IF(OR(H158="",N(D158)=0),"",H158/D158-1)</f>
        <v/>
      </c>
      <c r="J158" s="18" t="str">
        <f aca="false">IF(I158="","",IF(I158&gt;'Mode d''emploi'!$B$24,"Plus cher que négocié","OK"))</f>
        <v/>
      </c>
    </row>
    <row r="159" customFormat="false" ht="15" hidden="false" customHeight="false" outlineLevel="0" collapsed="false">
      <c r="A159" s="16" t="str">
        <f aca="false">IF('Prix négociés'!$B$159="","",'Prix négociés'!A159)</f>
        <v/>
      </c>
      <c r="B159" s="16" t="str">
        <f aca="false">IF('Prix négociés'!$B$159="","",'Prix négociés'!B159)</f>
        <v/>
      </c>
      <c r="C159" s="16" t="str">
        <f aca="false">IF('Prix négociés'!$B$159="","",'Prix négociés'!C159)</f>
        <v/>
      </c>
      <c r="D159" s="14" t="str">
        <f aca="false">IF('Prix négociés'!$B$159="","",'Prix négociés'!G159)</f>
        <v/>
      </c>
      <c r="E159" s="16" t="str">
        <f aca="false">IF('Prix négociés'!$J$159="","",COUNTIF(Factures!$N$5:$N$504,'Prix négociés'!$J$159))</f>
        <v/>
      </c>
      <c r="F159" s="14" t="str">
        <f aca="false">IF(N(E159)=0,"",AVERAGEIFS(Factures!$F$5:$F$504,Factures!$N$5:$N$504,'Prix négociés'!$J$159,Factures!$A$5:$A$504,_xlfn.MINIFS(Factures!$A$5:$A$504,Factures!$N$5:$N$504,'Prix négociés'!$J$159)))</f>
        <v/>
      </c>
      <c r="G159" s="19" t="str">
        <f aca="false">IF(N(E159)=0,"",_xlfn.MAXIFS(Factures!$A$5:$A$504,Factures!$N$5:$N$504,'Prix négociés'!$J$159))</f>
        <v/>
      </c>
      <c r="H159" s="14" t="str">
        <f aca="false">IF(N(E159)=0,"",AVERAGEIFS(Factures!$F$5:$F$504,Factures!$N$5:$N$504,'Prix négociés'!$J$159,Factures!$A$5:$A$504,G159))</f>
        <v/>
      </c>
      <c r="I159" s="17" t="str">
        <f aca="false">IF(OR(H159="",N(D159)=0),"",H159/D159-1)</f>
        <v/>
      </c>
      <c r="J159" s="18" t="str">
        <f aca="false">IF(I159="","",IF(I159&gt;'Mode d''emploi'!$B$24,"Plus cher que négocié","OK"))</f>
        <v/>
      </c>
    </row>
    <row r="160" customFormat="false" ht="15" hidden="false" customHeight="false" outlineLevel="0" collapsed="false">
      <c r="A160" s="16" t="str">
        <f aca="false">IF('Prix négociés'!$B$160="","",'Prix négociés'!A160)</f>
        <v/>
      </c>
      <c r="B160" s="16" t="str">
        <f aca="false">IF('Prix négociés'!$B$160="","",'Prix négociés'!B160)</f>
        <v/>
      </c>
      <c r="C160" s="16" t="str">
        <f aca="false">IF('Prix négociés'!$B$160="","",'Prix négociés'!C160)</f>
        <v/>
      </c>
      <c r="D160" s="14" t="str">
        <f aca="false">IF('Prix négociés'!$B$160="","",'Prix négociés'!G160)</f>
        <v/>
      </c>
      <c r="E160" s="16" t="str">
        <f aca="false">IF('Prix négociés'!$J$160="","",COUNTIF(Factures!$N$5:$N$504,'Prix négociés'!$J$160))</f>
        <v/>
      </c>
      <c r="F160" s="14" t="str">
        <f aca="false">IF(N(E160)=0,"",AVERAGEIFS(Factures!$F$5:$F$504,Factures!$N$5:$N$504,'Prix négociés'!$J$160,Factures!$A$5:$A$504,_xlfn.MINIFS(Factures!$A$5:$A$504,Factures!$N$5:$N$504,'Prix négociés'!$J$160)))</f>
        <v/>
      </c>
      <c r="G160" s="19" t="str">
        <f aca="false">IF(N(E160)=0,"",_xlfn.MAXIFS(Factures!$A$5:$A$504,Factures!$N$5:$N$504,'Prix négociés'!$J$160))</f>
        <v/>
      </c>
      <c r="H160" s="14" t="str">
        <f aca="false">IF(N(E160)=0,"",AVERAGEIFS(Factures!$F$5:$F$504,Factures!$N$5:$N$504,'Prix négociés'!$J$160,Factures!$A$5:$A$504,G160))</f>
        <v/>
      </c>
      <c r="I160" s="17" t="str">
        <f aca="false">IF(OR(H160="",N(D160)=0),"",H160/D160-1)</f>
        <v/>
      </c>
      <c r="J160" s="18" t="str">
        <f aca="false">IF(I160="","",IF(I160&gt;'Mode d''emploi'!$B$24,"Plus cher que négocié","OK"))</f>
        <v/>
      </c>
    </row>
    <row r="161" customFormat="false" ht="15" hidden="false" customHeight="false" outlineLevel="0" collapsed="false">
      <c r="A161" s="16" t="str">
        <f aca="false">IF('Prix négociés'!$B$161="","",'Prix négociés'!A161)</f>
        <v/>
      </c>
      <c r="B161" s="16" t="str">
        <f aca="false">IF('Prix négociés'!$B$161="","",'Prix négociés'!B161)</f>
        <v/>
      </c>
      <c r="C161" s="16" t="str">
        <f aca="false">IF('Prix négociés'!$B$161="","",'Prix négociés'!C161)</f>
        <v/>
      </c>
      <c r="D161" s="14" t="str">
        <f aca="false">IF('Prix négociés'!$B$161="","",'Prix négociés'!G161)</f>
        <v/>
      </c>
      <c r="E161" s="16" t="str">
        <f aca="false">IF('Prix négociés'!$J$161="","",COUNTIF(Factures!$N$5:$N$504,'Prix négociés'!$J$161))</f>
        <v/>
      </c>
      <c r="F161" s="14" t="str">
        <f aca="false">IF(N(E161)=0,"",AVERAGEIFS(Factures!$F$5:$F$504,Factures!$N$5:$N$504,'Prix négociés'!$J$161,Factures!$A$5:$A$504,_xlfn.MINIFS(Factures!$A$5:$A$504,Factures!$N$5:$N$504,'Prix négociés'!$J$161)))</f>
        <v/>
      </c>
      <c r="G161" s="19" t="str">
        <f aca="false">IF(N(E161)=0,"",_xlfn.MAXIFS(Factures!$A$5:$A$504,Factures!$N$5:$N$504,'Prix négociés'!$J$161))</f>
        <v/>
      </c>
      <c r="H161" s="14" t="str">
        <f aca="false">IF(N(E161)=0,"",AVERAGEIFS(Factures!$F$5:$F$504,Factures!$N$5:$N$504,'Prix négociés'!$J$161,Factures!$A$5:$A$504,G161))</f>
        <v/>
      </c>
      <c r="I161" s="17" t="str">
        <f aca="false">IF(OR(H161="",N(D161)=0),"",H161/D161-1)</f>
        <v/>
      </c>
      <c r="J161" s="18" t="str">
        <f aca="false">IF(I161="","",IF(I161&gt;'Mode d''emploi'!$B$24,"Plus cher que négocié","OK"))</f>
        <v/>
      </c>
    </row>
    <row r="162" customFormat="false" ht="15" hidden="false" customHeight="false" outlineLevel="0" collapsed="false">
      <c r="A162" s="16" t="str">
        <f aca="false">IF('Prix négociés'!$B$162="","",'Prix négociés'!A162)</f>
        <v/>
      </c>
      <c r="B162" s="16" t="str">
        <f aca="false">IF('Prix négociés'!$B$162="","",'Prix négociés'!B162)</f>
        <v/>
      </c>
      <c r="C162" s="16" t="str">
        <f aca="false">IF('Prix négociés'!$B$162="","",'Prix négociés'!C162)</f>
        <v/>
      </c>
      <c r="D162" s="14" t="str">
        <f aca="false">IF('Prix négociés'!$B$162="","",'Prix négociés'!G162)</f>
        <v/>
      </c>
      <c r="E162" s="16" t="str">
        <f aca="false">IF('Prix négociés'!$J$162="","",COUNTIF(Factures!$N$5:$N$504,'Prix négociés'!$J$162))</f>
        <v/>
      </c>
      <c r="F162" s="14" t="str">
        <f aca="false">IF(N(E162)=0,"",AVERAGEIFS(Factures!$F$5:$F$504,Factures!$N$5:$N$504,'Prix négociés'!$J$162,Factures!$A$5:$A$504,_xlfn.MINIFS(Factures!$A$5:$A$504,Factures!$N$5:$N$504,'Prix négociés'!$J$162)))</f>
        <v/>
      </c>
      <c r="G162" s="19" t="str">
        <f aca="false">IF(N(E162)=0,"",_xlfn.MAXIFS(Factures!$A$5:$A$504,Factures!$N$5:$N$504,'Prix négociés'!$J$162))</f>
        <v/>
      </c>
      <c r="H162" s="14" t="str">
        <f aca="false">IF(N(E162)=0,"",AVERAGEIFS(Factures!$F$5:$F$504,Factures!$N$5:$N$504,'Prix négociés'!$J$162,Factures!$A$5:$A$504,G162))</f>
        <v/>
      </c>
      <c r="I162" s="17" t="str">
        <f aca="false">IF(OR(H162="",N(D162)=0),"",H162/D162-1)</f>
        <v/>
      </c>
      <c r="J162" s="18" t="str">
        <f aca="false">IF(I162="","",IF(I162&gt;'Mode d''emploi'!$B$24,"Plus cher que négocié","OK"))</f>
        <v/>
      </c>
    </row>
    <row r="163" customFormat="false" ht="15" hidden="false" customHeight="false" outlineLevel="0" collapsed="false">
      <c r="A163" s="16" t="str">
        <f aca="false">IF('Prix négociés'!$B$163="","",'Prix négociés'!A163)</f>
        <v/>
      </c>
      <c r="B163" s="16" t="str">
        <f aca="false">IF('Prix négociés'!$B$163="","",'Prix négociés'!B163)</f>
        <v/>
      </c>
      <c r="C163" s="16" t="str">
        <f aca="false">IF('Prix négociés'!$B$163="","",'Prix négociés'!C163)</f>
        <v/>
      </c>
      <c r="D163" s="14" t="str">
        <f aca="false">IF('Prix négociés'!$B$163="","",'Prix négociés'!G163)</f>
        <v/>
      </c>
      <c r="E163" s="16" t="str">
        <f aca="false">IF('Prix négociés'!$J$163="","",COUNTIF(Factures!$N$5:$N$504,'Prix négociés'!$J$163))</f>
        <v/>
      </c>
      <c r="F163" s="14" t="str">
        <f aca="false">IF(N(E163)=0,"",AVERAGEIFS(Factures!$F$5:$F$504,Factures!$N$5:$N$504,'Prix négociés'!$J$163,Factures!$A$5:$A$504,_xlfn.MINIFS(Factures!$A$5:$A$504,Factures!$N$5:$N$504,'Prix négociés'!$J$163)))</f>
        <v/>
      </c>
      <c r="G163" s="19" t="str">
        <f aca="false">IF(N(E163)=0,"",_xlfn.MAXIFS(Factures!$A$5:$A$504,Factures!$N$5:$N$504,'Prix négociés'!$J$163))</f>
        <v/>
      </c>
      <c r="H163" s="14" t="str">
        <f aca="false">IF(N(E163)=0,"",AVERAGEIFS(Factures!$F$5:$F$504,Factures!$N$5:$N$504,'Prix négociés'!$J$163,Factures!$A$5:$A$504,G163))</f>
        <v/>
      </c>
      <c r="I163" s="17" t="str">
        <f aca="false">IF(OR(H163="",N(D163)=0),"",H163/D163-1)</f>
        <v/>
      </c>
      <c r="J163" s="18" t="str">
        <f aca="false">IF(I163="","",IF(I163&gt;'Mode d''emploi'!$B$24,"Plus cher que négocié","OK"))</f>
        <v/>
      </c>
    </row>
    <row r="164" customFormat="false" ht="15" hidden="false" customHeight="false" outlineLevel="0" collapsed="false">
      <c r="A164" s="16" t="str">
        <f aca="false">IF('Prix négociés'!$B$164="","",'Prix négociés'!A164)</f>
        <v/>
      </c>
      <c r="B164" s="16" t="str">
        <f aca="false">IF('Prix négociés'!$B$164="","",'Prix négociés'!B164)</f>
        <v/>
      </c>
      <c r="C164" s="16" t="str">
        <f aca="false">IF('Prix négociés'!$B$164="","",'Prix négociés'!C164)</f>
        <v/>
      </c>
      <c r="D164" s="14" t="str">
        <f aca="false">IF('Prix négociés'!$B$164="","",'Prix négociés'!G164)</f>
        <v/>
      </c>
      <c r="E164" s="16" t="str">
        <f aca="false">IF('Prix négociés'!$J$164="","",COUNTIF(Factures!$N$5:$N$504,'Prix négociés'!$J$164))</f>
        <v/>
      </c>
      <c r="F164" s="14" t="str">
        <f aca="false">IF(N(E164)=0,"",AVERAGEIFS(Factures!$F$5:$F$504,Factures!$N$5:$N$504,'Prix négociés'!$J$164,Factures!$A$5:$A$504,_xlfn.MINIFS(Factures!$A$5:$A$504,Factures!$N$5:$N$504,'Prix négociés'!$J$164)))</f>
        <v/>
      </c>
      <c r="G164" s="19" t="str">
        <f aca="false">IF(N(E164)=0,"",_xlfn.MAXIFS(Factures!$A$5:$A$504,Factures!$N$5:$N$504,'Prix négociés'!$J$164))</f>
        <v/>
      </c>
      <c r="H164" s="14" t="str">
        <f aca="false">IF(N(E164)=0,"",AVERAGEIFS(Factures!$F$5:$F$504,Factures!$N$5:$N$504,'Prix négociés'!$J$164,Factures!$A$5:$A$504,G164))</f>
        <v/>
      </c>
      <c r="I164" s="17" t="str">
        <f aca="false">IF(OR(H164="",N(D164)=0),"",H164/D164-1)</f>
        <v/>
      </c>
      <c r="J164" s="18" t="str">
        <f aca="false">IF(I164="","",IF(I164&gt;'Mode d''emploi'!$B$24,"Plus cher que négocié","OK"))</f>
        <v/>
      </c>
    </row>
    <row r="165" customFormat="false" ht="15" hidden="false" customHeight="false" outlineLevel="0" collapsed="false">
      <c r="A165" s="16" t="str">
        <f aca="false">IF('Prix négociés'!$B$165="","",'Prix négociés'!A165)</f>
        <v/>
      </c>
      <c r="B165" s="16" t="str">
        <f aca="false">IF('Prix négociés'!$B$165="","",'Prix négociés'!B165)</f>
        <v/>
      </c>
      <c r="C165" s="16" t="str">
        <f aca="false">IF('Prix négociés'!$B$165="","",'Prix négociés'!C165)</f>
        <v/>
      </c>
      <c r="D165" s="14" t="str">
        <f aca="false">IF('Prix négociés'!$B$165="","",'Prix négociés'!G165)</f>
        <v/>
      </c>
      <c r="E165" s="16" t="str">
        <f aca="false">IF('Prix négociés'!$J$165="","",COUNTIF(Factures!$N$5:$N$504,'Prix négociés'!$J$165))</f>
        <v/>
      </c>
      <c r="F165" s="14" t="str">
        <f aca="false">IF(N(E165)=0,"",AVERAGEIFS(Factures!$F$5:$F$504,Factures!$N$5:$N$504,'Prix négociés'!$J$165,Factures!$A$5:$A$504,_xlfn.MINIFS(Factures!$A$5:$A$504,Factures!$N$5:$N$504,'Prix négociés'!$J$165)))</f>
        <v/>
      </c>
      <c r="G165" s="19" t="str">
        <f aca="false">IF(N(E165)=0,"",_xlfn.MAXIFS(Factures!$A$5:$A$504,Factures!$N$5:$N$504,'Prix négociés'!$J$165))</f>
        <v/>
      </c>
      <c r="H165" s="14" t="str">
        <f aca="false">IF(N(E165)=0,"",AVERAGEIFS(Factures!$F$5:$F$504,Factures!$N$5:$N$504,'Prix négociés'!$J$165,Factures!$A$5:$A$504,G165))</f>
        <v/>
      </c>
      <c r="I165" s="17" t="str">
        <f aca="false">IF(OR(H165="",N(D165)=0),"",H165/D165-1)</f>
        <v/>
      </c>
      <c r="J165" s="18" t="str">
        <f aca="false">IF(I165="","",IF(I165&gt;'Mode d''emploi'!$B$24,"Plus cher que négocié","OK"))</f>
        <v/>
      </c>
    </row>
    <row r="166" customFormat="false" ht="15" hidden="false" customHeight="false" outlineLevel="0" collapsed="false">
      <c r="A166" s="16" t="str">
        <f aca="false">IF('Prix négociés'!$B$166="","",'Prix négociés'!A166)</f>
        <v/>
      </c>
      <c r="B166" s="16" t="str">
        <f aca="false">IF('Prix négociés'!$B$166="","",'Prix négociés'!B166)</f>
        <v/>
      </c>
      <c r="C166" s="16" t="str">
        <f aca="false">IF('Prix négociés'!$B$166="","",'Prix négociés'!C166)</f>
        <v/>
      </c>
      <c r="D166" s="14" t="str">
        <f aca="false">IF('Prix négociés'!$B$166="","",'Prix négociés'!G166)</f>
        <v/>
      </c>
      <c r="E166" s="16" t="str">
        <f aca="false">IF('Prix négociés'!$J$166="","",COUNTIF(Factures!$N$5:$N$504,'Prix négociés'!$J$166))</f>
        <v/>
      </c>
      <c r="F166" s="14" t="str">
        <f aca="false">IF(N(E166)=0,"",AVERAGEIFS(Factures!$F$5:$F$504,Factures!$N$5:$N$504,'Prix négociés'!$J$166,Factures!$A$5:$A$504,_xlfn.MINIFS(Factures!$A$5:$A$504,Factures!$N$5:$N$504,'Prix négociés'!$J$166)))</f>
        <v/>
      </c>
      <c r="G166" s="19" t="str">
        <f aca="false">IF(N(E166)=0,"",_xlfn.MAXIFS(Factures!$A$5:$A$504,Factures!$N$5:$N$504,'Prix négociés'!$J$166))</f>
        <v/>
      </c>
      <c r="H166" s="14" t="str">
        <f aca="false">IF(N(E166)=0,"",AVERAGEIFS(Factures!$F$5:$F$504,Factures!$N$5:$N$504,'Prix négociés'!$J$166,Factures!$A$5:$A$504,G166))</f>
        <v/>
      </c>
      <c r="I166" s="17" t="str">
        <f aca="false">IF(OR(H166="",N(D166)=0),"",H166/D166-1)</f>
        <v/>
      </c>
      <c r="J166" s="18" t="str">
        <f aca="false">IF(I166="","",IF(I166&gt;'Mode d''emploi'!$B$24,"Plus cher que négocié","OK"))</f>
        <v/>
      </c>
    </row>
    <row r="167" customFormat="false" ht="15" hidden="false" customHeight="false" outlineLevel="0" collapsed="false">
      <c r="A167" s="16" t="str">
        <f aca="false">IF('Prix négociés'!$B$167="","",'Prix négociés'!A167)</f>
        <v/>
      </c>
      <c r="B167" s="16" t="str">
        <f aca="false">IF('Prix négociés'!$B$167="","",'Prix négociés'!B167)</f>
        <v/>
      </c>
      <c r="C167" s="16" t="str">
        <f aca="false">IF('Prix négociés'!$B$167="","",'Prix négociés'!C167)</f>
        <v/>
      </c>
      <c r="D167" s="14" t="str">
        <f aca="false">IF('Prix négociés'!$B$167="","",'Prix négociés'!G167)</f>
        <v/>
      </c>
      <c r="E167" s="16" t="str">
        <f aca="false">IF('Prix négociés'!$J$167="","",COUNTIF(Factures!$N$5:$N$504,'Prix négociés'!$J$167))</f>
        <v/>
      </c>
      <c r="F167" s="14" t="str">
        <f aca="false">IF(N(E167)=0,"",AVERAGEIFS(Factures!$F$5:$F$504,Factures!$N$5:$N$504,'Prix négociés'!$J$167,Factures!$A$5:$A$504,_xlfn.MINIFS(Factures!$A$5:$A$504,Factures!$N$5:$N$504,'Prix négociés'!$J$167)))</f>
        <v/>
      </c>
      <c r="G167" s="19" t="str">
        <f aca="false">IF(N(E167)=0,"",_xlfn.MAXIFS(Factures!$A$5:$A$504,Factures!$N$5:$N$504,'Prix négociés'!$J$167))</f>
        <v/>
      </c>
      <c r="H167" s="14" t="str">
        <f aca="false">IF(N(E167)=0,"",AVERAGEIFS(Factures!$F$5:$F$504,Factures!$N$5:$N$504,'Prix négociés'!$J$167,Factures!$A$5:$A$504,G167))</f>
        <v/>
      </c>
      <c r="I167" s="17" t="str">
        <f aca="false">IF(OR(H167="",N(D167)=0),"",H167/D167-1)</f>
        <v/>
      </c>
      <c r="J167" s="18" t="str">
        <f aca="false">IF(I167="","",IF(I167&gt;'Mode d''emploi'!$B$24,"Plus cher que négocié","OK"))</f>
        <v/>
      </c>
    </row>
    <row r="168" customFormat="false" ht="15" hidden="false" customHeight="false" outlineLevel="0" collapsed="false">
      <c r="A168" s="16" t="str">
        <f aca="false">IF('Prix négociés'!$B$168="","",'Prix négociés'!A168)</f>
        <v/>
      </c>
      <c r="B168" s="16" t="str">
        <f aca="false">IF('Prix négociés'!$B$168="","",'Prix négociés'!B168)</f>
        <v/>
      </c>
      <c r="C168" s="16" t="str">
        <f aca="false">IF('Prix négociés'!$B$168="","",'Prix négociés'!C168)</f>
        <v/>
      </c>
      <c r="D168" s="14" t="str">
        <f aca="false">IF('Prix négociés'!$B$168="","",'Prix négociés'!G168)</f>
        <v/>
      </c>
      <c r="E168" s="16" t="str">
        <f aca="false">IF('Prix négociés'!$J$168="","",COUNTIF(Factures!$N$5:$N$504,'Prix négociés'!$J$168))</f>
        <v/>
      </c>
      <c r="F168" s="14" t="str">
        <f aca="false">IF(N(E168)=0,"",AVERAGEIFS(Factures!$F$5:$F$504,Factures!$N$5:$N$504,'Prix négociés'!$J$168,Factures!$A$5:$A$504,_xlfn.MINIFS(Factures!$A$5:$A$504,Factures!$N$5:$N$504,'Prix négociés'!$J$168)))</f>
        <v/>
      </c>
      <c r="G168" s="19" t="str">
        <f aca="false">IF(N(E168)=0,"",_xlfn.MAXIFS(Factures!$A$5:$A$504,Factures!$N$5:$N$504,'Prix négociés'!$J$168))</f>
        <v/>
      </c>
      <c r="H168" s="14" t="str">
        <f aca="false">IF(N(E168)=0,"",AVERAGEIFS(Factures!$F$5:$F$504,Factures!$N$5:$N$504,'Prix négociés'!$J$168,Factures!$A$5:$A$504,G168))</f>
        <v/>
      </c>
      <c r="I168" s="17" t="str">
        <f aca="false">IF(OR(H168="",N(D168)=0),"",H168/D168-1)</f>
        <v/>
      </c>
      <c r="J168" s="18" t="str">
        <f aca="false">IF(I168="","",IF(I168&gt;'Mode d''emploi'!$B$24,"Plus cher que négocié","OK"))</f>
        <v/>
      </c>
    </row>
    <row r="169" customFormat="false" ht="15" hidden="false" customHeight="false" outlineLevel="0" collapsed="false">
      <c r="A169" s="16" t="str">
        <f aca="false">IF('Prix négociés'!$B$169="","",'Prix négociés'!A169)</f>
        <v/>
      </c>
      <c r="B169" s="16" t="str">
        <f aca="false">IF('Prix négociés'!$B$169="","",'Prix négociés'!B169)</f>
        <v/>
      </c>
      <c r="C169" s="16" t="str">
        <f aca="false">IF('Prix négociés'!$B$169="","",'Prix négociés'!C169)</f>
        <v/>
      </c>
      <c r="D169" s="14" t="str">
        <f aca="false">IF('Prix négociés'!$B$169="","",'Prix négociés'!G169)</f>
        <v/>
      </c>
      <c r="E169" s="16" t="str">
        <f aca="false">IF('Prix négociés'!$J$169="","",COUNTIF(Factures!$N$5:$N$504,'Prix négociés'!$J$169))</f>
        <v/>
      </c>
      <c r="F169" s="14" t="str">
        <f aca="false">IF(N(E169)=0,"",AVERAGEIFS(Factures!$F$5:$F$504,Factures!$N$5:$N$504,'Prix négociés'!$J$169,Factures!$A$5:$A$504,_xlfn.MINIFS(Factures!$A$5:$A$504,Factures!$N$5:$N$504,'Prix négociés'!$J$169)))</f>
        <v/>
      </c>
      <c r="G169" s="19" t="str">
        <f aca="false">IF(N(E169)=0,"",_xlfn.MAXIFS(Factures!$A$5:$A$504,Factures!$N$5:$N$504,'Prix négociés'!$J$169))</f>
        <v/>
      </c>
      <c r="H169" s="14" t="str">
        <f aca="false">IF(N(E169)=0,"",AVERAGEIFS(Factures!$F$5:$F$504,Factures!$N$5:$N$504,'Prix négociés'!$J$169,Factures!$A$5:$A$504,G169))</f>
        <v/>
      </c>
      <c r="I169" s="17" t="str">
        <f aca="false">IF(OR(H169="",N(D169)=0),"",H169/D169-1)</f>
        <v/>
      </c>
      <c r="J169" s="18" t="str">
        <f aca="false">IF(I169="","",IF(I169&gt;'Mode d''emploi'!$B$24,"Plus cher que négocié","OK"))</f>
        <v/>
      </c>
    </row>
    <row r="170" customFormat="false" ht="15" hidden="false" customHeight="false" outlineLevel="0" collapsed="false">
      <c r="A170" s="16" t="str">
        <f aca="false">IF('Prix négociés'!$B$170="","",'Prix négociés'!A170)</f>
        <v/>
      </c>
      <c r="B170" s="16" t="str">
        <f aca="false">IF('Prix négociés'!$B$170="","",'Prix négociés'!B170)</f>
        <v/>
      </c>
      <c r="C170" s="16" t="str">
        <f aca="false">IF('Prix négociés'!$B$170="","",'Prix négociés'!C170)</f>
        <v/>
      </c>
      <c r="D170" s="14" t="str">
        <f aca="false">IF('Prix négociés'!$B$170="","",'Prix négociés'!G170)</f>
        <v/>
      </c>
      <c r="E170" s="16" t="str">
        <f aca="false">IF('Prix négociés'!$J$170="","",COUNTIF(Factures!$N$5:$N$504,'Prix négociés'!$J$170))</f>
        <v/>
      </c>
      <c r="F170" s="14" t="str">
        <f aca="false">IF(N(E170)=0,"",AVERAGEIFS(Factures!$F$5:$F$504,Factures!$N$5:$N$504,'Prix négociés'!$J$170,Factures!$A$5:$A$504,_xlfn.MINIFS(Factures!$A$5:$A$504,Factures!$N$5:$N$504,'Prix négociés'!$J$170)))</f>
        <v/>
      </c>
      <c r="G170" s="19" t="str">
        <f aca="false">IF(N(E170)=0,"",_xlfn.MAXIFS(Factures!$A$5:$A$504,Factures!$N$5:$N$504,'Prix négociés'!$J$170))</f>
        <v/>
      </c>
      <c r="H170" s="14" t="str">
        <f aca="false">IF(N(E170)=0,"",AVERAGEIFS(Factures!$F$5:$F$504,Factures!$N$5:$N$504,'Prix négociés'!$J$170,Factures!$A$5:$A$504,G170))</f>
        <v/>
      </c>
      <c r="I170" s="17" t="str">
        <f aca="false">IF(OR(H170="",N(D170)=0),"",H170/D170-1)</f>
        <v/>
      </c>
      <c r="J170" s="18" t="str">
        <f aca="false">IF(I170="","",IF(I170&gt;'Mode d''emploi'!$B$24,"Plus cher que négocié","OK"))</f>
        <v/>
      </c>
    </row>
    <row r="171" customFormat="false" ht="15" hidden="false" customHeight="false" outlineLevel="0" collapsed="false">
      <c r="A171" s="16" t="str">
        <f aca="false">IF('Prix négociés'!$B$171="","",'Prix négociés'!A171)</f>
        <v/>
      </c>
      <c r="B171" s="16" t="str">
        <f aca="false">IF('Prix négociés'!$B$171="","",'Prix négociés'!B171)</f>
        <v/>
      </c>
      <c r="C171" s="16" t="str">
        <f aca="false">IF('Prix négociés'!$B$171="","",'Prix négociés'!C171)</f>
        <v/>
      </c>
      <c r="D171" s="14" t="str">
        <f aca="false">IF('Prix négociés'!$B$171="","",'Prix négociés'!G171)</f>
        <v/>
      </c>
      <c r="E171" s="16" t="str">
        <f aca="false">IF('Prix négociés'!$J$171="","",COUNTIF(Factures!$N$5:$N$504,'Prix négociés'!$J$171))</f>
        <v/>
      </c>
      <c r="F171" s="14" t="str">
        <f aca="false">IF(N(E171)=0,"",AVERAGEIFS(Factures!$F$5:$F$504,Factures!$N$5:$N$504,'Prix négociés'!$J$171,Factures!$A$5:$A$504,_xlfn.MINIFS(Factures!$A$5:$A$504,Factures!$N$5:$N$504,'Prix négociés'!$J$171)))</f>
        <v/>
      </c>
      <c r="G171" s="19" t="str">
        <f aca="false">IF(N(E171)=0,"",_xlfn.MAXIFS(Factures!$A$5:$A$504,Factures!$N$5:$N$504,'Prix négociés'!$J$171))</f>
        <v/>
      </c>
      <c r="H171" s="14" t="str">
        <f aca="false">IF(N(E171)=0,"",AVERAGEIFS(Factures!$F$5:$F$504,Factures!$N$5:$N$504,'Prix négociés'!$J$171,Factures!$A$5:$A$504,G171))</f>
        <v/>
      </c>
      <c r="I171" s="17" t="str">
        <f aca="false">IF(OR(H171="",N(D171)=0),"",H171/D171-1)</f>
        <v/>
      </c>
      <c r="J171" s="18" t="str">
        <f aca="false">IF(I171="","",IF(I171&gt;'Mode d''emploi'!$B$24,"Plus cher que négocié","OK"))</f>
        <v/>
      </c>
    </row>
    <row r="172" customFormat="false" ht="15" hidden="false" customHeight="false" outlineLevel="0" collapsed="false">
      <c r="A172" s="16" t="str">
        <f aca="false">IF('Prix négociés'!$B$172="","",'Prix négociés'!A172)</f>
        <v/>
      </c>
      <c r="B172" s="16" t="str">
        <f aca="false">IF('Prix négociés'!$B$172="","",'Prix négociés'!B172)</f>
        <v/>
      </c>
      <c r="C172" s="16" t="str">
        <f aca="false">IF('Prix négociés'!$B$172="","",'Prix négociés'!C172)</f>
        <v/>
      </c>
      <c r="D172" s="14" t="str">
        <f aca="false">IF('Prix négociés'!$B$172="","",'Prix négociés'!G172)</f>
        <v/>
      </c>
      <c r="E172" s="16" t="str">
        <f aca="false">IF('Prix négociés'!$J$172="","",COUNTIF(Factures!$N$5:$N$504,'Prix négociés'!$J$172))</f>
        <v/>
      </c>
      <c r="F172" s="14" t="str">
        <f aca="false">IF(N(E172)=0,"",AVERAGEIFS(Factures!$F$5:$F$504,Factures!$N$5:$N$504,'Prix négociés'!$J$172,Factures!$A$5:$A$504,_xlfn.MINIFS(Factures!$A$5:$A$504,Factures!$N$5:$N$504,'Prix négociés'!$J$172)))</f>
        <v/>
      </c>
      <c r="G172" s="19" t="str">
        <f aca="false">IF(N(E172)=0,"",_xlfn.MAXIFS(Factures!$A$5:$A$504,Factures!$N$5:$N$504,'Prix négociés'!$J$172))</f>
        <v/>
      </c>
      <c r="H172" s="14" t="str">
        <f aca="false">IF(N(E172)=0,"",AVERAGEIFS(Factures!$F$5:$F$504,Factures!$N$5:$N$504,'Prix négociés'!$J$172,Factures!$A$5:$A$504,G172))</f>
        <v/>
      </c>
      <c r="I172" s="17" t="str">
        <f aca="false">IF(OR(H172="",N(D172)=0),"",H172/D172-1)</f>
        <v/>
      </c>
      <c r="J172" s="18" t="str">
        <f aca="false">IF(I172="","",IF(I172&gt;'Mode d''emploi'!$B$24,"Plus cher que négocié","OK"))</f>
        <v/>
      </c>
    </row>
    <row r="173" customFormat="false" ht="15" hidden="false" customHeight="false" outlineLevel="0" collapsed="false">
      <c r="A173" s="16" t="str">
        <f aca="false">IF('Prix négociés'!$B$173="","",'Prix négociés'!A173)</f>
        <v/>
      </c>
      <c r="B173" s="16" t="str">
        <f aca="false">IF('Prix négociés'!$B$173="","",'Prix négociés'!B173)</f>
        <v/>
      </c>
      <c r="C173" s="16" t="str">
        <f aca="false">IF('Prix négociés'!$B$173="","",'Prix négociés'!C173)</f>
        <v/>
      </c>
      <c r="D173" s="14" t="str">
        <f aca="false">IF('Prix négociés'!$B$173="","",'Prix négociés'!G173)</f>
        <v/>
      </c>
      <c r="E173" s="16" t="str">
        <f aca="false">IF('Prix négociés'!$J$173="","",COUNTIF(Factures!$N$5:$N$504,'Prix négociés'!$J$173))</f>
        <v/>
      </c>
      <c r="F173" s="14" t="str">
        <f aca="false">IF(N(E173)=0,"",AVERAGEIFS(Factures!$F$5:$F$504,Factures!$N$5:$N$504,'Prix négociés'!$J$173,Factures!$A$5:$A$504,_xlfn.MINIFS(Factures!$A$5:$A$504,Factures!$N$5:$N$504,'Prix négociés'!$J$173)))</f>
        <v/>
      </c>
      <c r="G173" s="19" t="str">
        <f aca="false">IF(N(E173)=0,"",_xlfn.MAXIFS(Factures!$A$5:$A$504,Factures!$N$5:$N$504,'Prix négociés'!$J$173))</f>
        <v/>
      </c>
      <c r="H173" s="14" t="str">
        <f aca="false">IF(N(E173)=0,"",AVERAGEIFS(Factures!$F$5:$F$504,Factures!$N$5:$N$504,'Prix négociés'!$J$173,Factures!$A$5:$A$504,G173))</f>
        <v/>
      </c>
      <c r="I173" s="17" t="str">
        <f aca="false">IF(OR(H173="",N(D173)=0),"",H173/D173-1)</f>
        <v/>
      </c>
      <c r="J173" s="18" t="str">
        <f aca="false">IF(I173="","",IF(I173&gt;'Mode d''emploi'!$B$24,"Plus cher que négocié","OK"))</f>
        <v/>
      </c>
    </row>
    <row r="174" customFormat="false" ht="15" hidden="false" customHeight="false" outlineLevel="0" collapsed="false">
      <c r="A174" s="16" t="str">
        <f aca="false">IF('Prix négociés'!$B$174="","",'Prix négociés'!A174)</f>
        <v/>
      </c>
      <c r="B174" s="16" t="str">
        <f aca="false">IF('Prix négociés'!$B$174="","",'Prix négociés'!B174)</f>
        <v/>
      </c>
      <c r="C174" s="16" t="str">
        <f aca="false">IF('Prix négociés'!$B$174="","",'Prix négociés'!C174)</f>
        <v/>
      </c>
      <c r="D174" s="14" t="str">
        <f aca="false">IF('Prix négociés'!$B$174="","",'Prix négociés'!G174)</f>
        <v/>
      </c>
      <c r="E174" s="16" t="str">
        <f aca="false">IF('Prix négociés'!$J$174="","",COUNTIF(Factures!$N$5:$N$504,'Prix négociés'!$J$174))</f>
        <v/>
      </c>
      <c r="F174" s="14" t="str">
        <f aca="false">IF(N(E174)=0,"",AVERAGEIFS(Factures!$F$5:$F$504,Factures!$N$5:$N$504,'Prix négociés'!$J$174,Factures!$A$5:$A$504,_xlfn.MINIFS(Factures!$A$5:$A$504,Factures!$N$5:$N$504,'Prix négociés'!$J$174)))</f>
        <v/>
      </c>
      <c r="G174" s="19" t="str">
        <f aca="false">IF(N(E174)=0,"",_xlfn.MAXIFS(Factures!$A$5:$A$504,Factures!$N$5:$N$504,'Prix négociés'!$J$174))</f>
        <v/>
      </c>
      <c r="H174" s="14" t="str">
        <f aca="false">IF(N(E174)=0,"",AVERAGEIFS(Factures!$F$5:$F$504,Factures!$N$5:$N$504,'Prix négociés'!$J$174,Factures!$A$5:$A$504,G174))</f>
        <v/>
      </c>
      <c r="I174" s="17" t="str">
        <f aca="false">IF(OR(H174="",N(D174)=0),"",H174/D174-1)</f>
        <v/>
      </c>
      <c r="J174" s="18" t="str">
        <f aca="false">IF(I174="","",IF(I174&gt;'Mode d''emploi'!$B$24,"Plus cher que négocié","OK"))</f>
        <v/>
      </c>
    </row>
    <row r="175" customFormat="false" ht="15" hidden="false" customHeight="false" outlineLevel="0" collapsed="false">
      <c r="A175" s="16" t="str">
        <f aca="false">IF('Prix négociés'!$B$175="","",'Prix négociés'!A175)</f>
        <v/>
      </c>
      <c r="B175" s="16" t="str">
        <f aca="false">IF('Prix négociés'!$B$175="","",'Prix négociés'!B175)</f>
        <v/>
      </c>
      <c r="C175" s="16" t="str">
        <f aca="false">IF('Prix négociés'!$B$175="","",'Prix négociés'!C175)</f>
        <v/>
      </c>
      <c r="D175" s="14" t="str">
        <f aca="false">IF('Prix négociés'!$B$175="","",'Prix négociés'!G175)</f>
        <v/>
      </c>
      <c r="E175" s="16" t="str">
        <f aca="false">IF('Prix négociés'!$J$175="","",COUNTIF(Factures!$N$5:$N$504,'Prix négociés'!$J$175))</f>
        <v/>
      </c>
      <c r="F175" s="14" t="str">
        <f aca="false">IF(N(E175)=0,"",AVERAGEIFS(Factures!$F$5:$F$504,Factures!$N$5:$N$504,'Prix négociés'!$J$175,Factures!$A$5:$A$504,_xlfn.MINIFS(Factures!$A$5:$A$504,Factures!$N$5:$N$504,'Prix négociés'!$J$175)))</f>
        <v/>
      </c>
      <c r="G175" s="19" t="str">
        <f aca="false">IF(N(E175)=0,"",_xlfn.MAXIFS(Factures!$A$5:$A$504,Factures!$N$5:$N$504,'Prix négociés'!$J$175))</f>
        <v/>
      </c>
      <c r="H175" s="14" t="str">
        <f aca="false">IF(N(E175)=0,"",AVERAGEIFS(Factures!$F$5:$F$504,Factures!$N$5:$N$504,'Prix négociés'!$J$175,Factures!$A$5:$A$504,G175))</f>
        <v/>
      </c>
      <c r="I175" s="17" t="str">
        <f aca="false">IF(OR(H175="",N(D175)=0),"",H175/D175-1)</f>
        <v/>
      </c>
      <c r="J175" s="18" t="str">
        <f aca="false">IF(I175="","",IF(I175&gt;'Mode d''emploi'!$B$24,"Plus cher que négocié","OK"))</f>
        <v/>
      </c>
    </row>
    <row r="176" customFormat="false" ht="15" hidden="false" customHeight="false" outlineLevel="0" collapsed="false">
      <c r="A176" s="16" t="str">
        <f aca="false">IF('Prix négociés'!$B$176="","",'Prix négociés'!A176)</f>
        <v/>
      </c>
      <c r="B176" s="16" t="str">
        <f aca="false">IF('Prix négociés'!$B$176="","",'Prix négociés'!B176)</f>
        <v/>
      </c>
      <c r="C176" s="16" t="str">
        <f aca="false">IF('Prix négociés'!$B$176="","",'Prix négociés'!C176)</f>
        <v/>
      </c>
      <c r="D176" s="14" t="str">
        <f aca="false">IF('Prix négociés'!$B$176="","",'Prix négociés'!G176)</f>
        <v/>
      </c>
      <c r="E176" s="16" t="str">
        <f aca="false">IF('Prix négociés'!$J$176="","",COUNTIF(Factures!$N$5:$N$504,'Prix négociés'!$J$176))</f>
        <v/>
      </c>
      <c r="F176" s="14" t="str">
        <f aca="false">IF(N(E176)=0,"",AVERAGEIFS(Factures!$F$5:$F$504,Factures!$N$5:$N$504,'Prix négociés'!$J$176,Factures!$A$5:$A$504,_xlfn.MINIFS(Factures!$A$5:$A$504,Factures!$N$5:$N$504,'Prix négociés'!$J$176)))</f>
        <v/>
      </c>
      <c r="G176" s="19" t="str">
        <f aca="false">IF(N(E176)=0,"",_xlfn.MAXIFS(Factures!$A$5:$A$504,Factures!$N$5:$N$504,'Prix négociés'!$J$176))</f>
        <v/>
      </c>
      <c r="H176" s="14" t="str">
        <f aca="false">IF(N(E176)=0,"",AVERAGEIFS(Factures!$F$5:$F$504,Factures!$N$5:$N$504,'Prix négociés'!$J$176,Factures!$A$5:$A$504,G176))</f>
        <v/>
      </c>
      <c r="I176" s="17" t="str">
        <f aca="false">IF(OR(H176="",N(D176)=0),"",H176/D176-1)</f>
        <v/>
      </c>
      <c r="J176" s="18" t="str">
        <f aca="false">IF(I176="","",IF(I176&gt;'Mode d''emploi'!$B$24,"Plus cher que négocié","OK"))</f>
        <v/>
      </c>
    </row>
    <row r="177" customFormat="false" ht="15" hidden="false" customHeight="false" outlineLevel="0" collapsed="false">
      <c r="A177" s="16" t="str">
        <f aca="false">IF('Prix négociés'!$B$177="","",'Prix négociés'!A177)</f>
        <v/>
      </c>
      <c r="B177" s="16" t="str">
        <f aca="false">IF('Prix négociés'!$B$177="","",'Prix négociés'!B177)</f>
        <v/>
      </c>
      <c r="C177" s="16" t="str">
        <f aca="false">IF('Prix négociés'!$B$177="","",'Prix négociés'!C177)</f>
        <v/>
      </c>
      <c r="D177" s="14" t="str">
        <f aca="false">IF('Prix négociés'!$B$177="","",'Prix négociés'!G177)</f>
        <v/>
      </c>
      <c r="E177" s="16" t="str">
        <f aca="false">IF('Prix négociés'!$J$177="","",COUNTIF(Factures!$N$5:$N$504,'Prix négociés'!$J$177))</f>
        <v/>
      </c>
      <c r="F177" s="14" t="str">
        <f aca="false">IF(N(E177)=0,"",AVERAGEIFS(Factures!$F$5:$F$504,Factures!$N$5:$N$504,'Prix négociés'!$J$177,Factures!$A$5:$A$504,_xlfn.MINIFS(Factures!$A$5:$A$504,Factures!$N$5:$N$504,'Prix négociés'!$J$177)))</f>
        <v/>
      </c>
      <c r="G177" s="19" t="str">
        <f aca="false">IF(N(E177)=0,"",_xlfn.MAXIFS(Factures!$A$5:$A$504,Factures!$N$5:$N$504,'Prix négociés'!$J$177))</f>
        <v/>
      </c>
      <c r="H177" s="14" t="str">
        <f aca="false">IF(N(E177)=0,"",AVERAGEIFS(Factures!$F$5:$F$504,Factures!$N$5:$N$504,'Prix négociés'!$J$177,Factures!$A$5:$A$504,G177))</f>
        <v/>
      </c>
      <c r="I177" s="17" t="str">
        <f aca="false">IF(OR(H177="",N(D177)=0),"",H177/D177-1)</f>
        <v/>
      </c>
      <c r="J177" s="18" t="str">
        <f aca="false">IF(I177="","",IF(I177&gt;'Mode d''emploi'!$B$24,"Plus cher que négocié","OK"))</f>
        <v/>
      </c>
    </row>
    <row r="178" customFormat="false" ht="15" hidden="false" customHeight="false" outlineLevel="0" collapsed="false">
      <c r="A178" s="16" t="str">
        <f aca="false">IF('Prix négociés'!$B$178="","",'Prix négociés'!A178)</f>
        <v/>
      </c>
      <c r="B178" s="16" t="str">
        <f aca="false">IF('Prix négociés'!$B$178="","",'Prix négociés'!B178)</f>
        <v/>
      </c>
      <c r="C178" s="16" t="str">
        <f aca="false">IF('Prix négociés'!$B$178="","",'Prix négociés'!C178)</f>
        <v/>
      </c>
      <c r="D178" s="14" t="str">
        <f aca="false">IF('Prix négociés'!$B$178="","",'Prix négociés'!G178)</f>
        <v/>
      </c>
      <c r="E178" s="16" t="str">
        <f aca="false">IF('Prix négociés'!$J$178="","",COUNTIF(Factures!$N$5:$N$504,'Prix négociés'!$J$178))</f>
        <v/>
      </c>
      <c r="F178" s="14" t="str">
        <f aca="false">IF(N(E178)=0,"",AVERAGEIFS(Factures!$F$5:$F$504,Factures!$N$5:$N$504,'Prix négociés'!$J$178,Factures!$A$5:$A$504,_xlfn.MINIFS(Factures!$A$5:$A$504,Factures!$N$5:$N$504,'Prix négociés'!$J$178)))</f>
        <v/>
      </c>
      <c r="G178" s="19" t="str">
        <f aca="false">IF(N(E178)=0,"",_xlfn.MAXIFS(Factures!$A$5:$A$504,Factures!$N$5:$N$504,'Prix négociés'!$J$178))</f>
        <v/>
      </c>
      <c r="H178" s="14" t="str">
        <f aca="false">IF(N(E178)=0,"",AVERAGEIFS(Factures!$F$5:$F$504,Factures!$N$5:$N$504,'Prix négociés'!$J$178,Factures!$A$5:$A$504,G178))</f>
        <v/>
      </c>
      <c r="I178" s="17" t="str">
        <f aca="false">IF(OR(H178="",N(D178)=0),"",H178/D178-1)</f>
        <v/>
      </c>
      <c r="J178" s="18" t="str">
        <f aca="false">IF(I178="","",IF(I178&gt;'Mode d''emploi'!$B$24,"Plus cher que négocié","OK"))</f>
        <v/>
      </c>
    </row>
    <row r="179" customFormat="false" ht="15" hidden="false" customHeight="false" outlineLevel="0" collapsed="false">
      <c r="A179" s="16" t="str">
        <f aca="false">IF('Prix négociés'!$B$179="","",'Prix négociés'!A179)</f>
        <v/>
      </c>
      <c r="B179" s="16" t="str">
        <f aca="false">IF('Prix négociés'!$B$179="","",'Prix négociés'!B179)</f>
        <v/>
      </c>
      <c r="C179" s="16" t="str">
        <f aca="false">IF('Prix négociés'!$B$179="","",'Prix négociés'!C179)</f>
        <v/>
      </c>
      <c r="D179" s="14" t="str">
        <f aca="false">IF('Prix négociés'!$B$179="","",'Prix négociés'!G179)</f>
        <v/>
      </c>
      <c r="E179" s="16" t="str">
        <f aca="false">IF('Prix négociés'!$J$179="","",COUNTIF(Factures!$N$5:$N$504,'Prix négociés'!$J$179))</f>
        <v/>
      </c>
      <c r="F179" s="14" t="str">
        <f aca="false">IF(N(E179)=0,"",AVERAGEIFS(Factures!$F$5:$F$504,Factures!$N$5:$N$504,'Prix négociés'!$J$179,Factures!$A$5:$A$504,_xlfn.MINIFS(Factures!$A$5:$A$504,Factures!$N$5:$N$504,'Prix négociés'!$J$179)))</f>
        <v/>
      </c>
      <c r="G179" s="19" t="str">
        <f aca="false">IF(N(E179)=0,"",_xlfn.MAXIFS(Factures!$A$5:$A$504,Factures!$N$5:$N$504,'Prix négociés'!$J$179))</f>
        <v/>
      </c>
      <c r="H179" s="14" t="str">
        <f aca="false">IF(N(E179)=0,"",AVERAGEIFS(Factures!$F$5:$F$504,Factures!$N$5:$N$504,'Prix négociés'!$J$179,Factures!$A$5:$A$504,G179))</f>
        <v/>
      </c>
      <c r="I179" s="17" t="str">
        <f aca="false">IF(OR(H179="",N(D179)=0),"",H179/D179-1)</f>
        <v/>
      </c>
      <c r="J179" s="18" t="str">
        <f aca="false">IF(I179="","",IF(I179&gt;'Mode d''emploi'!$B$24,"Plus cher que négocié","OK"))</f>
        <v/>
      </c>
    </row>
    <row r="180" customFormat="false" ht="15" hidden="false" customHeight="false" outlineLevel="0" collapsed="false">
      <c r="A180" s="16" t="str">
        <f aca="false">IF('Prix négociés'!$B$180="","",'Prix négociés'!A180)</f>
        <v/>
      </c>
      <c r="B180" s="16" t="str">
        <f aca="false">IF('Prix négociés'!$B$180="","",'Prix négociés'!B180)</f>
        <v/>
      </c>
      <c r="C180" s="16" t="str">
        <f aca="false">IF('Prix négociés'!$B$180="","",'Prix négociés'!C180)</f>
        <v/>
      </c>
      <c r="D180" s="14" t="str">
        <f aca="false">IF('Prix négociés'!$B$180="","",'Prix négociés'!G180)</f>
        <v/>
      </c>
      <c r="E180" s="16" t="str">
        <f aca="false">IF('Prix négociés'!$J$180="","",COUNTIF(Factures!$N$5:$N$504,'Prix négociés'!$J$180))</f>
        <v/>
      </c>
      <c r="F180" s="14" t="str">
        <f aca="false">IF(N(E180)=0,"",AVERAGEIFS(Factures!$F$5:$F$504,Factures!$N$5:$N$504,'Prix négociés'!$J$180,Factures!$A$5:$A$504,_xlfn.MINIFS(Factures!$A$5:$A$504,Factures!$N$5:$N$504,'Prix négociés'!$J$180)))</f>
        <v/>
      </c>
      <c r="G180" s="19" t="str">
        <f aca="false">IF(N(E180)=0,"",_xlfn.MAXIFS(Factures!$A$5:$A$504,Factures!$N$5:$N$504,'Prix négociés'!$J$180))</f>
        <v/>
      </c>
      <c r="H180" s="14" t="str">
        <f aca="false">IF(N(E180)=0,"",AVERAGEIFS(Factures!$F$5:$F$504,Factures!$N$5:$N$504,'Prix négociés'!$J$180,Factures!$A$5:$A$504,G180))</f>
        <v/>
      </c>
      <c r="I180" s="17" t="str">
        <f aca="false">IF(OR(H180="",N(D180)=0),"",H180/D180-1)</f>
        <v/>
      </c>
      <c r="J180" s="18" t="str">
        <f aca="false">IF(I180="","",IF(I180&gt;'Mode d''emploi'!$B$24,"Plus cher que négocié","OK"))</f>
        <v/>
      </c>
    </row>
    <row r="181" customFormat="false" ht="15" hidden="false" customHeight="false" outlineLevel="0" collapsed="false">
      <c r="A181" s="16" t="str">
        <f aca="false">IF('Prix négociés'!$B$181="","",'Prix négociés'!A181)</f>
        <v/>
      </c>
      <c r="B181" s="16" t="str">
        <f aca="false">IF('Prix négociés'!$B$181="","",'Prix négociés'!B181)</f>
        <v/>
      </c>
      <c r="C181" s="16" t="str">
        <f aca="false">IF('Prix négociés'!$B$181="","",'Prix négociés'!C181)</f>
        <v/>
      </c>
      <c r="D181" s="14" t="str">
        <f aca="false">IF('Prix négociés'!$B$181="","",'Prix négociés'!G181)</f>
        <v/>
      </c>
      <c r="E181" s="16" t="str">
        <f aca="false">IF('Prix négociés'!$J$181="","",COUNTIF(Factures!$N$5:$N$504,'Prix négociés'!$J$181))</f>
        <v/>
      </c>
      <c r="F181" s="14" t="str">
        <f aca="false">IF(N(E181)=0,"",AVERAGEIFS(Factures!$F$5:$F$504,Factures!$N$5:$N$504,'Prix négociés'!$J$181,Factures!$A$5:$A$504,_xlfn.MINIFS(Factures!$A$5:$A$504,Factures!$N$5:$N$504,'Prix négociés'!$J$181)))</f>
        <v/>
      </c>
      <c r="G181" s="19" t="str">
        <f aca="false">IF(N(E181)=0,"",_xlfn.MAXIFS(Factures!$A$5:$A$504,Factures!$N$5:$N$504,'Prix négociés'!$J$181))</f>
        <v/>
      </c>
      <c r="H181" s="14" t="str">
        <f aca="false">IF(N(E181)=0,"",AVERAGEIFS(Factures!$F$5:$F$504,Factures!$N$5:$N$504,'Prix négociés'!$J$181,Factures!$A$5:$A$504,G181))</f>
        <v/>
      </c>
      <c r="I181" s="17" t="str">
        <f aca="false">IF(OR(H181="",N(D181)=0),"",H181/D181-1)</f>
        <v/>
      </c>
      <c r="J181" s="18" t="str">
        <f aca="false">IF(I181="","",IF(I181&gt;'Mode d''emploi'!$B$24,"Plus cher que négocié","OK"))</f>
        <v/>
      </c>
    </row>
    <row r="182" customFormat="false" ht="15" hidden="false" customHeight="false" outlineLevel="0" collapsed="false">
      <c r="A182" s="16" t="str">
        <f aca="false">IF('Prix négociés'!$B$182="","",'Prix négociés'!A182)</f>
        <v/>
      </c>
      <c r="B182" s="16" t="str">
        <f aca="false">IF('Prix négociés'!$B$182="","",'Prix négociés'!B182)</f>
        <v/>
      </c>
      <c r="C182" s="16" t="str">
        <f aca="false">IF('Prix négociés'!$B$182="","",'Prix négociés'!C182)</f>
        <v/>
      </c>
      <c r="D182" s="14" t="str">
        <f aca="false">IF('Prix négociés'!$B$182="","",'Prix négociés'!G182)</f>
        <v/>
      </c>
      <c r="E182" s="16" t="str">
        <f aca="false">IF('Prix négociés'!$J$182="","",COUNTIF(Factures!$N$5:$N$504,'Prix négociés'!$J$182))</f>
        <v/>
      </c>
      <c r="F182" s="14" t="str">
        <f aca="false">IF(N(E182)=0,"",AVERAGEIFS(Factures!$F$5:$F$504,Factures!$N$5:$N$504,'Prix négociés'!$J$182,Factures!$A$5:$A$504,_xlfn.MINIFS(Factures!$A$5:$A$504,Factures!$N$5:$N$504,'Prix négociés'!$J$182)))</f>
        <v/>
      </c>
      <c r="G182" s="19" t="str">
        <f aca="false">IF(N(E182)=0,"",_xlfn.MAXIFS(Factures!$A$5:$A$504,Factures!$N$5:$N$504,'Prix négociés'!$J$182))</f>
        <v/>
      </c>
      <c r="H182" s="14" t="str">
        <f aca="false">IF(N(E182)=0,"",AVERAGEIFS(Factures!$F$5:$F$504,Factures!$N$5:$N$504,'Prix négociés'!$J$182,Factures!$A$5:$A$504,G182))</f>
        <v/>
      </c>
      <c r="I182" s="17" t="str">
        <f aca="false">IF(OR(H182="",N(D182)=0),"",H182/D182-1)</f>
        <v/>
      </c>
      <c r="J182" s="18" t="str">
        <f aca="false">IF(I182="","",IF(I182&gt;'Mode d''emploi'!$B$24,"Plus cher que négocié","OK"))</f>
        <v/>
      </c>
    </row>
    <row r="183" customFormat="false" ht="15" hidden="false" customHeight="false" outlineLevel="0" collapsed="false">
      <c r="A183" s="16" t="str">
        <f aca="false">IF('Prix négociés'!$B$183="","",'Prix négociés'!A183)</f>
        <v/>
      </c>
      <c r="B183" s="16" t="str">
        <f aca="false">IF('Prix négociés'!$B$183="","",'Prix négociés'!B183)</f>
        <v/>
      </c>
      <c r="C183" s="16" t="str">
        <f aca="false">IF('Prix négociés'!$B$183="","",'Prix négociés'!C183)</f>
        <v/>
      </c>
      <c r="D183" s="14" t="str">
        <f aca="false">IF('Prix négociés'!$B$183="","",'Prix négociés'!G183)</f>
        <v/>
      </c>
      <c r="E183" s="16" t="str">
        <f aca="false">IF('Prix négociés'!$J$183="","",COUNTIF(Factures!$N$5:$N$504,'Prix négociés'!$J$183))</f>
        <v/>
      </c>
      <c r="F183" s="14" t="str">
        <f aca="false">IF(N(E183)=0,"",AVERAGEIFS(Factures!$F$5:$F$504,Factures!$N$5:$N$504,'Prix négociés'!$J$183,Factures!$A$5:$A$504,_xlfn.MINIFS(Factures!$A$5:$A$504,Factures!$N$5:$N$504,'Prix négociés'!$J$183)))</f>
        <v/>
      </c>
      <c r="G183" s="19" t="str">
        <f aca="false">IF(N(E183)=0,"",_xlfn.MAXIFS(Factures!$A$5:$A$504,Factures!$N$5:$N$504,'Prix négociés'!$J$183))</f>
        <v/>
      </c>
      <c r="H183" s="14" t="str">
        <f aca="false">IF(N(E183)=0,"",AVERAGEIFS(Factures!$F$5:$F$504,Factures!$N$5:$N$504,'Prix négociés'!$J$183,Factures!$A$5:$A$504,G183))</f>
        <v/>
      </c>
      <c r="I183" s="17" t="str">
        <f aca="false">IF(OR(H183="",N(D183)=0),"",H183/D183-1)</f>
        <v/>
      </c>
      <c r="J183" s="18" t="str">
        <f aca="false">IF(I183="","",IF(I183&gt;'Mode d''emploi'!$B$24,"Plus cher que négocié","OK"))</f>
        <v/>
      </c>
    </row>
    <row r="184" customFormat="false" ht="15" hidden="false" customHeight="false" outlineLevel="0" collapsed="false">
      <c r="A184" s="16" t="str">
        <f aca="false">IF('Prix négociés'!$B$184="","",'Prix négociés'!A184)</f>
        <v/>
      </c>
      <c r="B184" s="16" t="str">
        <f aca="false">IF('Prix négociés'!$B$184="","",'Prix négociés'!B184)</f>
        <v/>
      </c>
      <c r="C184" s="16" t="str">
        <f aca="false">IF('Prix négociés'!$B$184="","",'Prix négociés'!C184)</f>
        <v/>
      </c>
      <c r="D184" s="14" t="str">
        <f aca="false">IF('Prix négociés'!$B$184="","",'Prix négociés'!G184)</f>
        <v/>
      </c>
      <c r="E184" s="16" t="str">
        <f aca="false">IF('Prix négociés'!$J$184="","",COUNTIF(Factures!$N$5:$N$504,'Prix négociés'!$J$184))</f>
        <v/>
      </c>
      <c r="F184" s="14" t="str">
        <f aca="false">IF(N(E184)=0,"",AVERAGEIFS(Factures!$F$5:$F$504,Factures!$N$5:$N$504,'Prix négociés'!$J$184,Factures!$A$5:$A$504,_xlfn.MINIFS(Factures!$A$5:$A$504,Factures!$N$5:$N$504,'Prix négociés'!$J$184)))</f>
        <v/>
      </c>
      <c r="G184" s="19" t="str">
        <f aca="false">IF(N(E184)=0,"",_xlfn.MAXIFS(Factures!$A$5:$A$504,Factures!$N$5:$N$504,'Prix négociés'!$J$184))</f>
        <v/>
      </c>
      <c r="H184" s="14" t="str">
        <f aca="false">IF(N(E184)=0,"",AVERAGEIFS(Factures!$F$5:$F$504,Factures!$N$5:$N$504,'Prix négociés'!$J$184,Factures!$A$5:$A$504,G184))</f>
        <v/>
      </c>
      <c r="I184" s="17" t="str">
        <f aca="false">IF(OR(H184="",N(D184)=0),"",H184/D184-1)</f>
        <v/>
      </c>
      <c r="J184" s="18" t="str">
        <f aca="false">IF(I184="","",IF(I184&gt;'Mode d''emploi'!$B$24,"Plus cher que négocié","OK"))</f>
        <v/>
      </c>
    </row>
    <row r="185" customFormat="false" ht="15" hidden="false" customHeight="false" outlineLevel="0" collapsed="false">
      <c r="A185" s="16" t="str">
        <f aca="false">IF('Prix négociés'!$B$185="","",'Prix négociés'!A185)</f>
        <v/>
      </c>
      <c r="B185" s="16" t="str">
        <f aca="false">IF('Prix négociés'!$B$185="","",'Prix négociés'!B185)</f>
        <v/>
      </c>
      <c r="C185" s="16" t="str">
        <f aca="false">IF('Prix négociés'!$B$185="","",'Prix négociés'!C185)</f>
        <v/>
      </c>
      <c r="D185" s="14" t="str">
        <f aca="false">IF('Prix négociés'!$B$185="","",'Prix négociés'!G185)</f>
        <v/>
      </c>
      <c r="E185" s="16" t="str">
        <f aca="false">IF('Prix négociés'!$J$185="","",COUNTIF(Factures!$N$5:$N$504,'Prix négociés'!$J$185))</f>
        <v/>
      </c>
      <c r="F185" s="14" t="str">
        <f aca="false">IF(N(E185)=0,"",AVERAGEIFS(Factures!$F$5:$F$504,Factures!$N$5:$N$504,'Prix négociés'!$J$185,Factures!$A$5:$A$504,_xlfn.MINIFS(Factures!$A$5:$A$504,Factures!$N$5:$N$504,'Prix négociés'!$J$185)))</f>
        <v/>
      </c>
      <c r="G185" s="19" t="str">
        <f aca="false">IF(N(E185)=0,"",_xlfn.MAXIFS(Factures!$A$5:$A$504,Factures!$N$5:$N$504,'Prix négociés'!$J$185))</f>
        <v/>
      </c>
      <c r="H185" s="14" t="str">
        <f aca="false">IF(N(E185)=0,"",AVERAGEIFS(Factures!$F$5:$F$504,Factures!$N$5:$N$504,'Prix négociés'!$J$185,Factures!$A$5:$A$504,G185))</f>
        <v/>
      </c>
      <c r="I185" s="17" t="str">
        <f aca="false">IF(OR(H185="",N(D185)=0),"",H185/D185-1)</f>
        <v/>
      </c>
      <c r="J185" s="18" t="str">
        <f aca="false">IF(I185="","",IF(I185&gt;'Mode d''emploi'!$B$24,"Plus cher que négocié","OK"))</f>
        <v/>
      </c>
    </row>
    <row r="186" customFormat="false" ht="15" hidden="false" customHeight="false" outlineLevel="0" collapsed="false">
      <c r="A186" s="16" t="str">
        <f aca="false">IF('Prix négociés'!$B$186="","",'Prix négociés'!A186)</f>
        <v/>
      </c>
      <c r="B186" s="16" t="str">
        <f aca="false">IF('Prix négociés'!$B$186="","",'Prix négociés'!B186)</f>
        <v/>
      </c>
      <c r="C186" s="16" t="str">
        <f aca="false">IF('Prix négociés'!$B$186="","",'Prix négociés'!C186)</f>
        <v/>
      </c>
      <c r="D186" s="14" t="str">
        <f aca="false">IF('Prix négociés'!$B$186="","",'Prix négociés'!G186)</f>
        <v/>
      </c>
      <c r="E186" s="16" t="str">
        <f aca="false">IF('Prix négociés'!$J$186="","",COUNTIF(Factures!$N$5:$N$504,'Prix négociés'!$J$186))</f>
        <v/>
      </c>
      <c r="F186" s="14" t="str">
        <f aca="false">IF(N(E186)=0,"",AVERAGEIFS(Factures!$F$5:$F$504,Factures!$N$5:$N$504,'Prix négociés'!$J$186,Factures!$A$5:$A$504,_xlfn.MINIFS(Factures!$A$5:$A$504,Factures!$N$5:$N$504,'Prix négociés'!$J$186)))</f>
        <v/>
      </c>
      <c r="G186" s="19" t="str">
        <f aca="false">IF(N(E186)=0,"",_xlfn.MAXIFS(Factures!$A$5:$A$504,Factures!$N$5:$N$504,'Prix négociés'!$J$186))</f>
        <v/>
      </c>
      <c r="H186" s="14" t="str">
        <f aca="false">IF(N(E186)=0,"",AVERAGEIFS(Factures!$F$5:$F$504,Factures!$N$5:$N$504,'Prix négociés'!$J$186,Factures!$A$5:$A$504,G186))</f>
        <v/>
      </c>
      <c r="I186" s="17" t="str">
        <f aca="false">IF(OR(H186="",N(D186)=0),"",H186/D186-1)</f>
        <v/>
      </c>
      <c r="J186" s="18" t="str">
        <f aca="false">IF(I186="","",IF(I186&gt;'Mode d''emploi'!$B$24,"Plus cher que négocié","OK"))</f>
        <v/>
      </c>
    </row>
    <row r="187" customFormat="false" ht="15" hidden="false" customHeight="false" outlineLevel="0" collapsed="false">
      <c r="A187" s="16" t="str">
        <f aca="false">IF('Prix négociés'!$B$187="","",'Prix négociés'!A187)</f>
        <v/>
      </c>
      <c r="B187" s="16" t="str">
        <f aca="false">IF('Prix négociés'!$B$187="","",'Prix négociés'!B187)</f>
        <v/>
      </c>
      <c r="C187" s="16" t="str">
        <f aca="false">IF('Prix négociés'!$B$187="","",'Prix négociés'!C187)</f>
        <v/>
      </c>
      <c r="D187" s="14" t="str">
        <f aca="false">IF('Prix négociés'!$B$187="","",'Prix négociés'!G187)</f>
        <v/>
      </c>
      <c r="E187" s="16" t="str">
        <f aca="false">IF('Prix négociés'!$J$187="","",COUNTIF(Factures!$N$5:$N$504,'Prix négociés'!$J$187))</f>
        <v/>
      </c>
      <c r="F187" s="14" t="str">
        <f aca="false">IF(N(E187)=0,"",AVERAGEIFS(Factures!$F$5:$F$504,Factures!$N$5:$N$504,'Prix négociés'!$J$187,Factures!$A$5:$A$504,_xlfn.MINIFS(Factures!$A$5:$A$504,Factures!$N$5:$N$504,'Prix négociés'!$J$187)))</f>
        <v/>
      </c>
      <c r="G187" s="19" t="str">
        <f aca="false">IF(N(E187)=0,"",_xlfn.MAXIFS(Factures!$A$5:$A$504,Factures!$N$5:$N$504,'Prix négociés'!$J$187))</f>
        <v/>
      </c>
      <c r="H187" s="14" t="str">
        <f aca="false">IF(N(E187)=0,"",AVERAGEIFS(Factures!$F$5:$F$504,Factures!$N$5:$N$504,'Prix négociés'!$J$187,Factures!$A$5:$A$504,G187))</f>
        <v/>
      </c>
      <c r="I187" s="17" t="str">
        <f aca="false">IF(OR(H187="",N(D187)=0),"",H187/D187-1)</f>
        <v/>
      </c>
      <c r="J187" s="18" t="str">
        <f aca="false">IF(I187="","",IF(I187&gt;'Mode d''emploi'!$B$24,"Plus cher que négocié","OK"))</f>
        <v/>
      </c>
    </row>
    <row r="188" customFormat="false" ht="15" hidden="false" customHeight="false" outlineLevel="0" collapsed="false">
      <c r="A188" s="16" t="str">
        <f aca="false">IF('Prix négociés'!$B$188="","",'Prix négociés'!A188)</f>
        <v/>
      </c>
      <c r="B188" s="16" t="str">
        <f aca="false">IF('Prix négociés'!$B$188="","",'Prix négociés'!B188)</f>
        <v/>
      </c>
      <c r="C188" s="16" t="str">
        <f aca="false">IF('Prix négociés'!$B$188="","",'Prix négociés'!C188)</f>
        <v/>
      </c>
      <c r="D188" s="14" t="str">
        <f aca="false">IF('Prix négociés'!$B$188="","",'Prix négociés'!G188)</f>
        <v/>
      </c>
      <c r="E188" s="16" t="str">
        <f aca="false">IF('Prix négociés'!$J$188="","",COUNTIF(Factures!$N$5:$N$504,'Prix négociés'!$J$188))</f>
        <v/>
      </c>
      <c r="F188" s="14" t="str">
        <f aca="false">IF(N(E188)=0,"",AVERAGEIFS(Factures!$F$5:$F$504,Factures!$N$5:$N$504,'Prix négociés'!$J$188,Factures!$A$5:$A$504,_xlfn.MINIFS(Factures!$A$5:$A$504,Factures!$N$5:$N$504,'Prix négociés'!$J$188)))</f>
        <v/>
      </c>
      <c r="G188" s="19" t="str">
        <f aca="false">IF(N(E188)=0,"",_xlfn.MAXIFS(Factures!$A$5:$A$504,Factures!$N$5:$N$504,'Prix négociés'!$J$188))</f>
        <v/>
      </c>
      <c r="H188" s="14" t="str">
        <f aca="false">IF(N(E188)=0,"",AVERAGEIFS(Factures!$F$5:$F$504,Factures!$N$5:$N$504,'Prix négociés'!$J$188,Factures!$A$5:$A$504,G188))</f>
        <v/>
      </c>
      <c r="I188" s="17" t="str">
        <f aca="false">IF(OR(H188="",N(D188)=0),"",H188/D188-1)</f>
        <v/>
      </c>
      <c r="J188" s="18" t="str">
        <f aca="false">IF(I188="","",IF(I188&gt;'Mode d''emploi'!$B$24,"Plus cher que négocié","OK"))</f>
        <v/>
      </c>
    </row>
    <row r="189" customFormat="false" ht="15" hidden="false" customHeight="false" outlineLevel="0" collapsed="false">
      <c r="A189" s="16" t="str">
        <f aca="false">IF('Prix négociés'!$B$189="","",'Prix négociés'!A189)</f>
        <v/>
      </c>
      <c r="B189" s="16" t="str">
        <f aca="false">IF('Prix négociés'!$B$189="","",'Prix négociés'!B189)</f>
        <v/>
      </c>
      <c r="C189" s="16" t="str">
        <f aca="false">IF('Prix négociés'!$B$189="","",'Prix négociés'!C189)</f>
        <v/>
      </c>
      <c r="D189" s="14" t="str">
        <f aca="false">IF('Prix négociés'!$B$189="","",'Prix négociés'!G189)</f>
        <v/>
      </c>
      <c r="E189" s="16" t="str">
        <f aca="false">IF('Prix négociés'!$J$189="","",COUNTIF(Factures!$N$5:$N$504,'Prix négociés'!$J$189))</f>
        <v/>
      </c>
      <c r="F189" s="14" t="str">
        <f aca="false">IF(N(E189)=0,"",AVERAGEIFS(Factures!$F$5:$F$504,Factures!$N$5:$N$504,'Prix négociés'!$J$189,Factures!$A$5:$A$504,_xlfn.MINIFS(Factures!$A$5:$A$504,Factures!$N$5:$N$504,'Prix négociés'!$J$189)))</f>
        <v/>
      </c>
      <c r="G189" s="19" t="str">
        <f aca="false">IF(N(E189)=0,"",_xlfn.MAXIFS(Factures!$A$5:$A$504,Factures!$N$5:$N$504,'Prix négociés'!$J$189))</f>
        <v/>
      </c>
      <c r="H189" s="14" t="str">
        <f aca="false">IF(N(E189)=0,"",AVERAGEIFS(Factures!$F$5:$F$504,Factures!$N$5:$N$504,'Prix négociés'!$J$189,Factures!$A$5:$A$504,G189))</f>
        <v/>
      </c>
      <c r="I189" s="17" t="str">
        <f aca="false">IF(OR(H189="",N(D189)=0),"",H189/D189-1)</f>
        <v/>
      </c>
      <c r="J189" s="18" t="str">
        <f aca="false">IF(I189="","",IF(I189&gt;'Mode d''emploi'!$B$24,"Plus cher que négocié","OK"))</f>
        <v/>
      </c>
    </row>
    <row r="190" customFormat="false" ht="15" hidden="false" customHeight="false" outlineLevel="0" collapsed="false">
      <c r="A190" s="16" t="str">
        <f aca="false">IF('Prix négociés'!$B$190="","",'Prix négociés'!A190)</f>
        <v/>
      </c>
      <c r="B190" s="16" t="str">
        <f aca="false">IF('Prix négociés'!$B$190="","",'Prix négociés'!B190)</f>
        <v/>
      </c>
      <c r="C190" s="16" t="str">
        <f aca="false">IF('Prix négociés'!$B$190="","",'Prix négociés'!C190)</f>
        <v/>
      </c>
      <c r="D190" s="14" t="str">
        <f aca="false">IF('Prix négociés'!$B$190="","",'Prix négociés'!G190)</f>
        <v/>
      </c>
      <c r="E190" s="16" t="str">
        <f aca="false">IF('Prix négociés'!$J$190="","",COUNTIF(Factures!$N$5:$N$504,'Prix négociés'!$J$190))</f>
        <v/>
      </c>
      <c r="F190" s="14" t="str">
        <f aca="false">IF(N(E190)=0,"",AVERAGEIFS(Factures!$F$5:$F$504,Factures!$N$5:$N$504,'Prix négociés'!$J$190,Factures!$A$5:$A$504,_xlfn.MINIFS(Factures!$A$5:$A$504,Factures!$N$5:$N$504,'Prix négociés'!$J$190)))</f>
        <v/>
      </c>
      <c r="G190" s="19" t="str">
        <f aca="false">IF(N(E190)=0,"",_xlfn.MAXIFS(Factures!$A$5:$A$504,Factures!$N$5:$N$504,'Prix négociés'!$J$190))</f>
        <v/>
      </c>
      <c r="H190" s="14" t="str">
        <f aca="false">IF(N(E190)=0,"",AVERAGEIFS(Factures!$F$5:$F$504,Factures!$N$5:$N$504,'Prix négociés'!$J$190,Factures!$A$5:$A$504,G190))</f>
        <v/>
      </c>
      <c r="I190" s="17" t="str">
        <f aca="false">IF(OR(H190="",N(D190)=0),"",H190/D190-1)</f>
        <v/>
      </c>
      <c r="J190" s="18" t="str">
        <f aca="false">IF(I190="","",IF(I190&gt;'Mode d''emploi'!$B$24,"Plus cher que négocié","OK"))</f>
        <v/>
      </c>
    </row>
    <row r="191" customFormat="false" ht="15" hidden="false" customHeight="false" outlineLevel="0" collapsed="false">
      <c r="A191" s="16" t="str">
        <f aca="false">IF('Prix négociés'!$B$191="","",'Prix négociés'!A191)</f>
        <v/>
      </c>
      <c r="B191" s="16" t="str">
        <f aca="false">IF('Prix négociés'!$B$191="","",'Prix négociés'!B191)</f>
        <v/>
      </c>
      <c r="C191" s="16" t="str">
        <f aca="false">IF('Prix négociés'!$B$191="","",'Prix négociés'!C191)</f>
        <v/>
      </c>
      <c r="D191" s="14" t="str">
        <f aca="false">IF('Prix négociés'!$B$191="","",'Prix négociés'!G191)</f>
        <v/>
      </c>
      <c r="E191" s="16" t="str">
        <f aca="false">IF('Prix négociés'!$J$191="","",COUNTIF(Factures!$N$5:$N$504,'Prix négociés'!$J$191))</f>
        <v/>
      </c>
      <c r="F191" s="14" t="str">
        <f aca="false">IF(N(E191)=0,"",AVERAGEIFS(Factures!$F$5:$F$504,Factures!$N$5:$N$504,'Prix négociés'!$J$191,Factures!$A$5:$A$504,_xlfn.MINIFS(Factures!$A$5:$A$504,Factures!$N$5:$N$504,'Prix négociés'!$J$191)))</f>
        <v/>
      </c>
      <c r="G191" s="19" t="str">
        <f aca="false">IF(N(E191)=0,"",_xlfn.MAXIFS(Factures!$A$5:$A$504,Factures!$N$5:$N$504,'Prix négociés'!$J$191))</f>
        <v/>
      </c>
      <c r="H191" s="14" t="str">
        <f aca="false">IF(N(E191)=0,"",AVERAGEIFS(Factures!$F$5:$F$504,Factures!$N$5:$N$504,'Prix négociés'!$J$191,Factures!$A$5:$A$504,G191))</f>
        <v/>
      </c>
      <c r="I191" s="17" t="str">
        <f aca="false">IF(OR(H191="",N(D191)=0),"",H191/D191-1)</f>
        <v/>
      </c>
      <c r="J191" s="18" t="str">
        <f aca="false">IF(I191="","",IF(I191&gt;'Mode d''emploi'!$B$24,"Plus cher que négocié","OK"))</f>
        <v/>
      </c>
    </row>
    <row r="192" customFormat="false" ht="15" hidden="false" customHeight="false" outlineLevel="0" collapsed="false">
      <c r="A192" s="16" t="str">
        <f aca="false">IF('Prix négociés'!$B$192="","",'Prix négociés'!A192)</f>
        <v/>
      </c>
      <c r="B192" s="16" t="str">
        <f aca="false">IF('Prix négociés'!$B$192="","",'Prix négociés'!B192)</f>
        <v/>
      </c>
      <c r="C192" s="16" t="str">
        <f aca="false">IF('Prix négociés'!$B$192="","",'Prix négociés'!C192)</f>
        <v/>
      </c>
      <c r="D192" s="14" t="str">
        <f aca="false">IF('Prix négociés'!$B$192="","",'Prix négociés'!G192)</f>
        <v/>
      </c>
      <c r="E192" s="16" t="str">
        <f aca="false">IF('Prix négociés'!$J$192="","",COUNTIF(Factures!$N$5:$N$504,'Prix négociés'!$J$192))</f>
        <v/>
      </c>
      <c r="F192" s="14" t="str">
        <f aca="false">IF(N(E192)=0,"",AVERAGEIFS(Factures!$F$5:$F$504,Factures!$N$5:$N$504,'Prix négociés'!$J$192,Factures!$A$5:$A$504,_xlfn.MINIFS(Factures!$A$5:$A$504,Factures!$N$5:$N$504,'Prix négociés'!$J$192)))</f>
        <v/>
      </c>
      <c r="G192" s="19" t="str">
        <f aca="false">IF(N(E192)=0,"",_xlfn.MAXIFS(Factures!$A$5:$A$504,Factures!$N$5:$N$504,'Prix négociés'!$J$192))</f>
        <v/>
      </c>
      <c r="H192" s="14" t="str">
        <f aca="false">IF(N(E192)=0,"",AVERAGEIFS(Factures!$F$5:$F$504,Factures!$N$5:$N$504,'Prix négociés'!$J$192,Factures!$A$5:$A$504,G192))</f>
        <v/>
      </c>
      <c r="I192" s="17" t="str">
        <f aca="false">IF(OR(H192="",N(D192)=0),"",H192/D192-1)</f>
        <v/>
      </c>
      <c r="J192" s="18" t="str">
        <f aca="false">IF(I192="","",IF(I192&gt;'Mode d''emploi'!$B$24,"Plus cher que négocié","OK"))</f>
        <v/>
      </c>
    </row>
    <row r="193" customFormat="false" ht="15" hidden="false" customHeight="false" outlineLevel="0" collapsed="false">
      <c r="A193" s="16" t="str">
        <f aca="false">IF('Prix négociés'!$B$193="","",'Prix négociés'!A193)</f>
        <v/>
      </c>
      <c r="B193" s="16" t="str">
        <f aca="false">IF('Prix négociés'!$B$193="","",'Prix négociés'!B193)</f>
        <v/>
      </c>
      <c r="C193" s="16" t="str">
        <f aca="false">IF('Prix négociés'!$B$193="","",'Prix négociés'!C193)</f>
        <v/>
      </c>
      <c r="D193" s="14" t="str">
        <f aca="false">IF('Prix négociés'!$B$193="","",'Prix négociés'!G193)</f>
        <v/>
      </c>
      <c r="E193" s="16" t="str">
        <f aca="false">IF('Prix négociés'!$J$193="","",COUNTIF(Factures!$N$5:$N$504,'Prix négociés'!$J$193))</f>
        <v/>
      </c>
      <c r="F193" s="14" t="str">
        <f aca="false">IF(N(E193)=0,"",AVERAGEIFS(Factures!$F$5:$F$504,Factures!$N$5:$N$504,'Prix négociés'!$J$193,Factures!$A$5:$A$504,_xlfn.MINIFS(Factures!$A$5:$A$504,Factures!$N$5:$N$504,'Prix négociés'!$J$193)))</f>
        <v/>
      </c>
      <c r="G193" s="19" t="str">
        <f aca="false">IF(N(E193)=0,"",_xlfn.MAXIFS(Factures!$A$5:$A$504,Factures!$N$5:$N$504,'Prix négociés'!$J$193))</f>
        <v/>
      </c>
      <c r="H193" s="14" t="str">
        <f aca="false">IF(N(E193)=0,"",AVERAGEIFS(Factures!$F$5:$F$504,Factures!$N$5:$N$504,'Prix négociés'!$J$193,Factures!$A$5:$A$504,G193))</f>
        <v/>
      </c>
      <c r="I193" s="17" t="str">
        <f aca="false">IF(OR(H193="",N(D193)=0),"",H193/D193-1)</f>
        <v/>
      </c>
      <c r="J193" s="18" t="str">
        <f aca="false">IF(I193="","",IF(I193&gt;'Mode d''emploi'!$B$24,"Plus cher que négocié","OK"))</f>
        <v/>
      </c>
    </row>
    <row r="194" customFormat="false" ht="15" hidden="false" customHeight="false" outlineLevel="0" collapsed="false">
      <c r="A194" s="16" t="str">
        <f aca="false">IF('Prix négociés'!$B$194="","",'Prix négociés'!A194)</f>
        <v/>
      </c>
      <c r="B194" s="16" t="str">
        <f aca="false">IF('Prix négociés'!$B$194="","",'Prix négociés'!B194)</f>
        <v/>
      </c>
      <c r="C194" s="16" t="str">
        <f aca="false">IF('Prix négociés'!$B$194="","",'Prix négociés'!C194)</f>
        <v/>
      </c>
      <c r="D194" s="14" t="str">
        <f aca="false">IF('Prix négociés'!$B$194="","",'Prix négociés'!G194)</f>
        <v/>
      </c>
      <c r="E194" s="16" t="str">
        <f aca="false">IF('Prix négociés'!$J$194="","",COUNTIF(Factures!$N$5:$N$504,'Prix négociés'!$J$194))</f>
        <v/>
      </c>
      <c r="F194" s="14" t="str">
        <f aca="false">IF(N(E194)=0,"",AVERAGEIFS(Factures!$F$5:$F$504,Factures!$N$5:$N$504,'Prix négociés'!$J$194,Factures!$A$5:$A$504,_xlfn.MINIFS(Factures!$A$5:$A$504,Factures!$N$5:$N$504,'Prix négociés'!$J$194)))</f>
        <v/>
      </c>
      <c r="G194" s="19" t="str">
        <f aca="false">IF(N(E194)=0,"",_xlfn.MAXIFS(Factures!$A$5:$A$504,Factures!$N$5:$N$504,'Prix négociés'!$J$194))</f>
        <v/>
      </c>
      <c r="H194" s="14" t="str">
        <f aca="false">IF(N(E194)=0,"",AVERAGEIFS(Factures!$F$5:$F$504,Factures!$N$5:$N$504,'Prix négociés'!$J$194,Factures!$A$5:$A$504,G194))</f>
        <v/>
      </c>
      <c r="I194" s="17" t="str">
        <f aca="false">IF(OR(H194="",N(D194)=0),"",H194/D194-1)</f>
        <v/>
      </c>
      <c r="J194" s="18" t="str">
        <f aca="false">IF(I194="","",IF(I194&gt;'Mode d''emploi'!$B$24,"Plus cher que négocié","OK"))</f>
        <v/>
      </c>
    </row>
    <row r="195" customFormat="false" ht="15" hidden="false" customHeight="false" outlineLevel="0" collapsed="false">
      <c r="A195" s="16" t="str">
        <f aca="false">IF('Prix négociés'!$B$195="","",'Prix négociés'!A195)</f>
        <v/>
      </c>
      <c r="B195" s="16" t="str">
        <f aca="false">IF('Prix négociés'!$B$195="","",'Prix négociés'!B195)</f>
        <v/>
      </c>
      <c r="C195" s="16" t="str">
        <f aca="false">IF('Prix négociés'!$B$195="","",'Prix négociés'!C195)</f>
        <v/>
      </c>
      <c r="D195" s="14" t="str">
        <f aca="false">IF('Prix négociés'!$B$195="","",'Prix négociés'!G195)</f>
        <v/>
      </c>
      <c r="E195" s="16" t="str">
        <f aca="false">IF('Prix négociés'!$J$195="","",COUNTIF(Factures!$N$5:$N$504,'Prix négociés'!$J$195))</f>
        <v/>
      </c>
      <c r="F195" s="14" t="str">
        <f aca="false">IF(N(E195)=0,"",AVERAGEIFS(Factures!$F$5:$F$504,Factures!$N$5:$N$504,'Prix négociés'!$J$195,Factures!$A$5:$A$504,_xlfn.MINIFS(Factures!$A$5:$A$504,Factures!$N$5:$N$504,'Prix négociés'!$J$195)))</f>
        <v/>
      </c>
      <c r="G195" s="19" t="str">
        <f aca="false">IF(N(E195)=0,"",_xlfn.MAXIFS(Factures!$A$5:$A$504,Factures!$N$5:$N$504,'Prix négociés'!$J$195))</f>
        <v/>
      </c>
      <c r="H195" s="14" t="str">
        <f aca="false">IF(N(E195)=0,"",AVERAGEIFS(Factures!$F$5:$F$504,Factures!$N$5:$N$504,'Prix négociés'!$J$195,Factures!$A$5:$A$504,G195))</f>
        <v/>
      </c>
      <c r="I195" s="17" t="str">
        <f aca="false">IF(OR(H195="",N(D195)=0),"",H195/D195-1)</f>
        <v/>
      </c>
      <c r="J195" s="18" t="str">
        <f aca="false">IF(I195="","",IF(I195&gt;'Mode d''emploi'!$B$24,"Plus cher que négocié","OK"))</f>
        <v/>
      </c>
    </row>
    <row r="196" customFormat="false" ht="15" hidden="false" customHeight="false" outlineLevel="0" collapsed="false">
      <c r="A196" s="16" t="str">
        <f aca="false">IF('Prix négociés'!$B$196="","",'Prix négociés'!A196)</f>
        <v/>
      </c>
      <c r="B196" s="16" t="str">
        <f aca="false">IF('Prix négociés'!$B$196="","",'Prix négociés'!B196)</f>
        <v/>
      </c>
      <c r="C196" s="16" t="str">
        <f aca="false">IF('Prix négociés'!$B$196="","",'Prix négociés'!C196)</f>
        <v/>
      </c>
      <c r="D196" s="14" t="str">
        <f aca="false">IF('Prix négociés'!$B$196="","",'Prix négociés'!G196)</f>
        <v/>
      </c>
      <c r="E196" s="16" t="str">
        <f aca="false">IF('Prix négociés'!$J$196="","",COUNTIF(Factures!$N$5:$N$504,'Prix négociés'!$J$196))</f>
        <v/>
      </c>
      <c r="F196" s="14" t="str">
        <f aca="false">IF(N(E196)=0,"",AVERAGEIFS(Factures!$F$5:$F$504,Factures!$N$5:$N$504,'Prix négociés'!$J$196,Factures!$A$5:$A$504,_xlfn.MINIFS(Factures!$A$5:$A$504,Factures!$N$5:$N$504,'Prix négociés'!$J$196)))</f>
        <v/>
      </c>
      <c r="G196" s="19" t="str">
        <f aca="false">IF(N(E196)=0,"",_xlfn.MAXIFS(Factures!$A$5:$A$504,Factures!$N$5:$N$504,'Prix négociés'!$J$196))</f>
        <v/>
      </c>
      <c r="H196" s="14" t="str">
        <f aca="false">IF(N(E196)=0,"",AVERAGEIFS(Factures!$F$5:$F$504,Factures!$N$5:$N$504,'Prix négociés'!$J$196,Factures!$A$5:$A$504,G196))</f>
        <v/>
      </c>
      <c r="I196" s="17" t="str">
        <f aca="false">IF(OR(H196="",N(D196)=0),"",H196/D196-1)</f>
        <v/>
      </c>
      <c r="J196" s="18" t="str">
        <f aca="false">IF(I196="","",IF(I196&gt;'Mode d''emploi'!$B$24,"Plus cher que négocié","OK"))</f>
        <v/>
      </c>
    </row>
    <row r="197" customFormat="false" ht="15" hidden="false" customHeight="false" outlineLevel="0" collapsed="false">
      <c r="A197" s="16" t="str">
        <f aca="false">IF('Prix négociés'!$B$197="","",'Prix négociés'!A197)</f>
        <v/>
      </c>
      <c r="B197" s="16" t="str">
        <f aca="false">IF('Prix négociés'!$B$197="","",'Prix négociés'!B197)</f>
        <v/>
      </c>
      <c r="C197" s="16" t="str">
        <f aca="false">IF('Prix négociés'!$B$197="","",'Prix négociés'!C197)</f>
        <v/>
      </c>
      <c r="D197" s="14" t="str">
        <f aca="false">IF('Prix négociés'!$B$197="","",'Prix négociés'!G197)</f>
        <v/>
      </c>
      <c r="E197" s="16" t="str">
        <f aca="false">IF('Prix négociés'!$J$197="","",COUNTIF(Factures!$N$5:$N$504,'Prix négociés'!$J$197))</f>
        <v/>
      </c>
      <c r="F197" s="14" t="str">
        <f aca="false">IF(N(E197)=0,"",AVERAGEIFS(Factures!$F$5:$F$504,Factures!$N$5:$N$504,'Prix négociés'!$J$197,Factures!$A$5:$A$504,_xlfn.MINIFS(Factures!$A$5:$A$504,Factures!$N$5:$N$504,'Prix négociés'!$J$197)))</f>
        <v/>
      </c>
      <c r="G197" s="19" t="str">
        <f aca="false">IF(N(E197)=0,"",_xlfn.MAXIFS(Factures!$A$5:$A$504,Factures!$N$5:$N$504,'Prix négociés'!$J$197))</f>
        <v/>
      </c>
      <c r="H197" s="14" t="str">
        <f aca="false">IF(N(E197)=0,"",AVERAGEIFS(Factures!$F$5:$F$504,Factures!$N$5:$N$504,'Prix négociés'!$J$197,Factures!$A$5:$A$504,G197))</f>
        <v/>
      </c>
      <c r="I197" s="17" t="str">
        <f aca="false">IF(OR(H197="",N(D197)=0),"",H197/D197-1)</f>
        <v/>
      </c>
      <c r="J197" s="18" t="str">
        <f aca="false">IF(I197="","",IF(I197&gt;'Mode d''emploi'!$B$24,"Plus cher que négocié","OK"))</f>
        <v/>
      </c>
    </row>
    <row r="198" customFormat="false" ht="15" hidden="false" customHeight="false" outlineLevel="0" collapsed="false">
      <c r="A198" s="16" t="str">
        <f aca="false">IF('Prix négociés'!$B$198="","",'Prix négociés'!A198)</f>
        <v/>
      </c>
      <c r="B198" s="16" t="str">
        <f aca="false">IF('Prix négociés'!$B$198="","",'Prix négociés'!B198)</f>
        <v/>
      </c>
      <c r="C198" s="16" t="str">
        <f aca="false">IF('Prix négociés'!$B$198="","",'Prix négociés'!C198)</f>
        <v/>
      </c>
      <c r="D198" s="14" t="str">
        <f aca="false">IF('Prix négociés'!$B$198="","",'Prix négociés'!G198)</f>
        <v/>
      </c>
      <c r="E198" s="16" t="str">
        <f aca="false">IF('Prix négociés'!$J$198="","",COUNTIF(Factures!$N$5:$N$504,'Prix négociés'!$J$198))</f>
        <v/>
      </c>
      <c r="F198" s="14" t="str">
        <f aca="false">IF(N(E198)=0,"",AVERAGEIFS(Factures!$F$5:$F$504,Factures!$N$5:$N$504,'Prix négociés'!$J$198,Factures!$A$5:$A$504,_xlfn.MINIFS(Factures!$A$5:$A$504,Factures!$N$5:$N$504,'Prix négociés'!$J$198)))</f>
        <v/>
      </c>
      <c r="G198" s="19" t="str">
        <f aca="false">IF(N(E198)=0,"",_xlfn.MAXIFS(Factures!$A$5:$A$504,Factures!$N$5:$N$504,'Prix négociés'!$J$198))</f>
        <v/>
      </c>
      <c r="H198" s="14" t="str">
        <f aca="false">IF(N(E198)=0,"",AVERAGEIFS(Factures!$F$5:$F$504,Factures!$N$5:$N$504,'Prix négociés'!$J$198,Factures!$A$5:$A$504,G198))</f>
        <v/>
      </c>
      <c r="I198" s="17" t="str">
        <f aca="false">IF(OR(H198="",N(D198)=0),"",H198/D198-1)</f>
        <v/>
      </c>
      <c r="J198" s="18" t="str">
        <f aca="false">IF(I198="","",IF(I198&gt;'Mode d''emploi'!$B$24,"Plus cher que négocié","OK"))</f>
        <v/>
      </c>
    </row>
    <row r="199" customFormat="false" ht="15" hidden="false" customHeight="false" outlineLevel="0" collapsed="false">
      <c r="A199" s="16" t="str">
        <f aca="false">IF('Prix négociés'!$B$199="","",'Prix négociés'!A199)</f>
        <v/>
      </c>
      <c r="B199" s="16" t="str">
        <f aca="false">IF('Prix négociés'!$B$199="","",'Prix négociés'!B199)</f>
        <v/>
      </c>
      <c r="C199" s="16" t="str">
        <f aca="false">IF('Prix négociés'!$B$199="","",'Prix négociés'!C199)</f>
        <v/>
      </c>
      <c r="D199" s="14" t="str">
        <f aca="false">IF('Prix négociés'!$B$199="","",'Prix négociés'!G199)</f>
        <v/>
      </c>
      <c r="E199" s="16" t="str">
        <f aca="false">IF('Prix négociés'!$J$199="","",COUNTIF(Factures!$N$5:$N$504,'Prix négociés'!$J$199))</f>
        <v/>
      </c>
      <c r="F199" s="14" t="str">
        <f aca="false">IF(N(E199)=0,"",AVERAGEIFS(Factures!$F$5:$F$504,Factures!$N$5:$N$504,'Prix négociés'!$J$199,Factures!$A$5:$A$504,_xlfn.MINIFS(Factures!$A$5:$A$504,Factures!$N$5:$N$504,'Prix négociés'!$J$199)))</f>
        <v/>
      </c>
      <c r="G199" s="19" t="str">
        <f aca="false">IF(N(E199)=0,"",_xlfn.MAXIFS(Factures!$A$5:$A$504,Factures!$N$5:$N$504,'Prix négociés'!$J$199))</f>
        <v/>
      </c>
      <c r="H199" s="14" t="str">
        <f aca="false">IF(N(E199)=0,"",AVERAGEIFS(Factures!$F$5:$F$504,Factures!$N$5:$N$504,'Prix négociés'!$J$199,Factures!$A$5:$A$504,G199))</f>
        <v/>
      </c>
      <c r="I199" s="17" t="str">
        <f aca="false">IF(OR(H199="",N(D199)=0),"",H199/D199-1)</f>
        <v/>
      </c>
      <c r="J199" s="18" t="str">
        <f aca="false">IF(I199="","",IF(I199&gt;'Mode d''emploi'!$B$24,"Plus cher que négocié","OK"))</f>
        <v/>
      </c>
    </row>
    <row r="200" customFormat="false" ht="15" hidden="false" customHeight="false" outlineLevel="0" collapsed="false">
      <c r="A200" s="16" t="str">
        <f aca="false">IF('Prix négociés'!$B$200="","",'Prix négociés'!A200)</f>
        <v/>
      </c>
      <c r="B200" s="16" t="str">
        <f aca="false">IF('Prix négociés'!$B$200="","",'Prix négociés'!B200)</f>
        <v/>
      </c>
      <c r="C200" s="16" t="str">
        <f aca="false">IF('Prix négociés'!$B$200="","",'Prix négociés'!C200)</f>
        <v/>
      </c>
      <c r="D200" s="14" t="str">
        <f aca="false">IF('Prix négociés'!$B$200="","",'Prix négociés'!G200)</f>
        <v/>
      </c>
      <c r="E200" s="16" t="str">
        <f aca="false">IF('Prix négociés'!$J$200="","",COUNTIF(Factures!$N$5:$N$504,'Prix négociés'!$J$200))</f>
        <v/>
      </c>
      <c r="F200" s="14" t="str">
        <f aca="false">IF(N(E200)=0,"",AVERAGEIFS(Factures!$F$5:$F$504,Factures!$N$5:$N$504,'Prix négociés'!$J$200,Factures!$A$5:$A$504,_xlfn.MINIFS(Factures!$A$5:$A$504,Factures!$N$5:$N$504,'Prix négociés'!$J$200)))</f>
        <v/>
      </c>
      <c r="G200" s="19" t="str">
        <f aca="false">IF(N(E200)=0,"",_xlfn.MAXIFS(Factures!$A$5:$A$504,Factures!$N$5:$N$504,'Prix négociés'!$J$200))</f>
        <v/>
      </c>
      <c r="H200" s="14" t="str">
        <f aca="false">IF(N(E200)=0,"",AVERAGEIFS(Factures!$F$5:$F$504,Factures!$N$5:$N$504,'Prix négociés'!$J$200,Factures!$A$5:$A$504,G200))</f>
        <v/>
      </c>
      <c r="I200" s="17" t="str">
        <f aca="false">IF(OR(H200="",N(D200)=0),"",H200/D200-1)</f>
        <v/>
      </c>
      <c r="J200" s="18" t="str">
        <f aca="false">IF(I200="","",IF(I200&gt;'Mode d''emploi'!$B$24,"Plus cher que négocié","OK"))</f>
        <v/>
      </c>
    </row>
    <row r="201" customFormat="false" ht="15" hidden="false" customHeight="false" outlineLevel="0" collapsed="false">
      <c r="A201" s="16" t="str">
        <f aca="false">IF('Prix négociés'!$B$201="","",'Prix négociés'!A201)</f>
        <v/>
      </c>
      <c r="B201" s="16" t="str">
        <f aca="false">IF('Prix négociés'!$B$201="","",'Prix négociés'!B201)</f>
        <v/>
      </c>
      <c r="C201" s="16" t="str">
        <f aca="false">IF('Prix négociés'!$B$201="","",'Prix négociés'!C201)</f>
        <v/>
      </c>
      <c r="D201" s="14" t="str">
        <f aca="false">IF('Prix négociés'!$B$201="","",'Prix négociés'!G201)</f>
        <v/>
      </c>
      <c r="E201" s="16" t="str">
        <f aca="false">IF('Prix négociés'!$J$201="","",COUNTIF(Factures!$N$5:$N$504,'Prix négociés'!$J$201))</f>
        <v/>
      </c>
      <c r="F201" s="14" t="str">
        <f aca="false">IF(N(E201)=0,"",AVERAGEIFS(Factures!$F$5:$F$504,Factures!$N$5:$N$504,'Prix négociés'!$J$201,Factures!$A$5:$A$504,_xlfn.MINIFS(Factures!$A$5:$A$504,Factures!$N$5:$N$504,'Prix négociés'!$J$201)))</f>
        <v/>
      </c>
      <c r="G201" s="19" t="str">
        <f aca="false">IF(N(E201)=0,"",_xlfn.MAXIFS(Factures!$A$5:$A$504,Factures!$N$5:$N$504,'Prix négociés'!$J$201))</f>
        <v/>
      </c>
      <c r="H201" s="14" t="str">
        <f aca="false">IF(N(E201)=0,"",AVERAGEIFS(Factures!$F$5:$F$504,Factures!$N$5:$N$504,'Prix négociés'!$J$201,Factures!$A$5:$A$504,G201))</f>
        <v/>
      </c>
      <c r="I201" s="17" t="str">
        <f aca="false">IF(OR(H201="",N(D201)=0),"",H201/D201-1)</f>
        <v/>
      </c>
      <c r="J201" s="18" t="str">
        <f aca="false">IF(I201="","",IF(I201&gt;'Mode d''emploi'!$B$24,"Plus cher que négocié","OK"))</f>
        <v/>
      </c>
    </row>
    <row r="202" customFormat="false" ht="15" hidden="false" customHeight="false" outlineLevel="0" collapsed="false">
      <c r="A202" s="16" t="str">
        <f aca="false">IF('Prix négociés'!$B$202="","",'Prix négociés'!A202)</f>
        <v/>
      </c>
      <c r="B202" s="16" t="str">
        <f aca="false">IF('Prix négociés'!$B$202="","",'Prix négociés'!B202)</f>
        <v/>
      </c>
      <c r="C202" s="16" t="str">
        <f aca="false">IF('Prix négociés'!$B$202="","",'Prix négociés'!C202)</f>
        <v/>
      </c>
      <c r="D202" s="14" t="str">
        <f aca="false">IF('Prix négociés'!$B$202="","",'Prix négociés'!G202)</f>
        <v/>
      </c>
      <c r="E202" s="16" t="str">
        <f aca="false">IF('Prix négociés'!$J$202="","",COUNTIF(Factures!$N$5:$N$504,'Prix négociés'!$J$202))</f>
        <v/>
      </c>
      <c r="F202" s="14" t="str">
        <f aca="false">IF(N(E202)=0,"",AVERAGEIFS(Factures!$F$5:$F$504,Factures!$N$5:$N$504,'Prix négociés'!$J$202,Factures!$A$5:$A$504,_xlfn.MINIFS(Factures!$A$5:$A$504,Factures!$N$5:$N$504,'Prix négociés'!$J$202)))</f>
        <v/>
      </c>
      <c r="G202" s="19" t="str">
        <f aca="false">IF(N(E202)=0,"",_xlfn.MAXIFS(Factures!$A$5:$A$504,Factures!$N$5:$N$504,'Prix négociés'!$J$202))</f>
        <v/>
      </c>
      <c r="H202" s="14" t="str">
        <f aca="false">IF(N(E202)=0,"",AVERAGEIFS(Factures!$F$5:$F$504,Factures!$N$5:$N$504,'Prix négociés'!$J$202,Factures!$A$5:$A$504,G202))</f>
        <v/>
      </c>
      <c r="I202" s="17" t="str">
        <f aca="false">IF(OR(H202="",N(D202)=0),"",H202/D202-1)</f>
        <v/>
      </c>
      <c r="J202" s="18" t="str">
        <f aca="false">IF(I202="","",IF(I202&gt;'Mode d''emploi'!$B$24,"Plus cher que négocié","OK"))</f>
        <v/>
      </c>
    </row>
    <row r="203" customFormat="false" ht="15" hidden="false" customHeight="false" outlineLevel="0" collapsed="false">
      <c r="A203" s="16" t="str">
        <f aca="false">IF('Prix négociés'!$B$203="","",'Prix négociés'!A203)</f>
        <v/>
      </c>
      <c r="B203" s="16" t="str">
        <f aca="false">IF('Prix négociés'!$B$203="","",'Prix négociés'!B203)</f>
        <v/>
      </c>
      <c r="C203" s="16" t="str">
        <f aca="false">IF('Prix négociés'!$B$203="","",'Prix négociés'!C203)</f>
        <v/>
      </c>
      <c r="D203" s="14" t="str">
        <f aca="false">IF('Prix négociés'!$B$203="","",'Prix négociés'!G203)</f>
        <v/>
      </c>
      <c r="E203" s="16" t="str">
        <f aca="false">IF('Prix négociés'!$J$203="","",COUNTIF(Factures!$N$5:$N$504,'Prix négociés'!$J$203))</f>
        <v/>
      </c>
      <c r="F203" s="14" t="str">
        <f aca="false">IF(N(E203)=0,"",AVERAGEIFS(Factures!$F$5:$F$504,Factures!$N$5:$N$504,'Prix négociés'!$J$203,Factures!$A$5:$A$504,_xlfn.MINIFS(Factures!$A$5:$A$504,Factures!$N$5:$N$504,'Prix négociés'!$J$203)))</f>
        <v/>
      </c>
      <c r="G203" s="19" t="str">
        <f aca="false">IF(N(E203)=0,"",_xlfn.MAXIFS(Factures!$A$5:$A$504,Factures!$N$5:$N$504,'Prix négociés'!$J$203))</f>
        <v/>
      </c>
      <c r="H203" s="14" t="str">
        <f aca="false">IF(N(E203)=0,"",AVERAGEIFS(Factures!$F$5:$F$504,Factures!$N$5:$N$504,'Prix négociés'!$J$203,Factures!$A$5:$A$504,G203))</f>
        <v/>
      </c>
      <c r="I203" s="17" t="str">
        <f aca="false">IF(OR(H203="",N(D203)=0),"",H203/D203-1)</f>
        <v/>
      </c>
      <c r="J203" s="18" t="str">
        <f aca="false">IF(I203="","",IF(I203&gt;'Mode d''emploi'!$B$24,"Plus cher que négocié","OK"))</f>
        <v/>
      </c>
    </row>
    <row r="204" customFormat="false" ht="15" hidden="false" customHeight="false" outlineLevel="0" collapsed="false">
      <c r="A204" s="16" t="str">
        <f aca="false">IF('Prix négociés'!$B$204="","",'Prix négociés'!A204)</f>
        <v/>
      </c>
      <c r="B204" s="16" t="str">
        <f aca="false">IF('Prix négociés'!$B$204="","",'Prix négociés'!B204)</f>
        <v/>
      </c>
      <c r="C204" s="16" t="str">
        <f aca="false">IF('Prix négociés'!$B$204="","",'Prix négociés'!C204)</f>
        <v/>
      </c>
      <c r="D204" s="14" t="str">
        <f aca="false">IF('Prix négociés'!$B$204="","",'Prix négociés'!G204)</f>
        <v/>
      </c>
      <c r="E204" s="16" t="str">
        <f aca="false">IF('Prix négociés'!$J$204="","",COUNTIF(Factures!$N$5:$N$504,'Prix négociés'!$J$204))</f>
        <v/>
      </c>
      <c r="F204" s="14" t="str">
        <f aca="false">IF(N(E204)=0,"",AVERAGEIFS(Factures!$F$5:$F$504,Factures!$N$5:$N$504,'Prix négociés'!$J$204,Factures!$A$5:$A$504,_xlfn.MINIFS(Factures!$A$5:$A$504,Factures!$N$5:$N$504,'Prix négociés'!$J$204)))</f>
        <v/>
      </c>
      <c r="G204" s="19" t="str">
        <f aca="false">IF(N(E204)=0,"",_xlfn.MAXIFS(Factures!$A$5:$A$504,Factures!$N$5:$N$504,'Prix négociés'!$J$204))</f>
        <v/>
      </c>
      <c r="H204" s="14" t="str">
        <f aca="false">IF(N(E204)=0,"",AVERAGEIFS(Factures!$F$5:$F$504,Factures!$N$5:$N$504,'Prix négociés'!$J$204,Factures!$A$5:$A$504,G204))</f>
        <v/>
      </c>
      <c r="I204" s="17" t="str">
        <f aca="false">IF(OR(H204="",N(D204)=0),"",H204/D204-1)</f>
        <v/>
      </c>
      <c r="J204" s="18" t="str">
        <f aca="false">IF(I204="","",IF(I204&gt;'Mode d''emploi'!$B$24,"Plus cher que négocié","OK"))</f>
        <v/>
      </c>
    </row>
  </sheetData>
  <conditionalFormatting sqref="J5:J204">
    <cfRule type="expression" priority="2" aboveAverage="0" equalAverage="0" bottom="0" percent="0" rank="0" text="" dxfId="0">
      <formula>$J5="Plus cher que négocié"</formula>
    </cfRule>
    <cfRule type="expression" priority="3" aboveAverage="0" equalAverage="0" bottom="0" percent="0" rank="0" text="" dxfId="1">
      <formula>$J5="OK"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5E3B"/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8"/>
  </cols>
  <sheetData>
    <row r="1" customFormat="false" ht="18.55" hidden="false" customHeight="false" outlineLevel="0" collapsed="false">
      <c r="A1" s="10" t="s">
        <v>77</v>
      </c>
    </row>
    <row r="2" customFormat="false" ht="15" hidden="false" customHeight="false" outlineLevel="0" collapsed="false">
      <c r="A2" s="2" t="s">
        <v>78</v>
      </c>
    </row>
    <row r="4" customFormat="false" ht="31.5" hidden="false" customHeight="true" outlineLevel="0" collapsed="false">
      <c r="A4" s="11" t="s">
        <v>20</v>
      </c>
      <c r="B4" s="11" t="s">
        <v>79</v>
      </c>
      <c r="C4" s="11" t="s">
        <v>80</v>
      </c>
      <c r="D4" s="11" t="s">
        <v>81</v>
      </c>
      <c r="E4" s="11" t="s">
        <v>82</v>
      </c>
    </row>
    <row r="5" customFormat="false" ht="15" hidden="false" customHeight="false" outlineLevel="0" collapsed="false">
      <c r="A5" s="12" t="s">
        <v>30</v>
      </c>
      <c r="B5" s="14" t="n">
        <f aca="false">IF(A5="","",SUMPRODUCT((Factures!$C$5:$C$504=A5)*Factures!$E$5:$E$504*Factures!$F$5:$F$504))</f>
        <v>1151.1</v>
      </c>
      <c r="C5" s="16" t="n">
        <f aca="false">IF(A5="","",COUNTIF(Factures!$C$5:$C$504,A5))</f>
        <v>4</v>
      </c>
      <c r="D5" s="16" t="n">
        <f aca="false">IF(A5="","",COUNTIFS(Factures!$C$5:$C$504,A5,Factures!$M$5:$M$504,"À réclamer"))</f>
        <v>1</v>
      </c>
      <c r="E5" s="14" t="n">
        <f aca="false">IF(A5="","",SUMIFS(Factures!$L$5:$L$504,Factures!$C$5:$C$504,A5,Factures!$M$5:$M$504,"À réclamer"))</f>
        <v>29.4</v>
      </c>
    </row>
    <row r="6" customFormat="false" ht="15" hidden="false" customHeight="false" outlineLevel="0" collapsed="false">
      <c r="A6" s="12" t="s">
        <v>40</v>
      </c>
      <c r="B6" s="14" t="n">
        <f aca="false">IF(A6="","",SUMPRODUCT((Factures!$C$5:$C$504=A6)*Factures!$E$5:$E$504*Factures!$F$5:$F$504))</f>
        <v>534.6</v>
      </c>
      <c r="C6" s="16" t="n">
        <f aca="false">IF(A6="","",COUNTIF(Factures!$C$5:$C$504,A6))</f>
        <v>2</v>
      </c>
      <c r="D6" s="16" t="n">
        <f aca="false">IF(A6="","",COUNTIFS(Factures!$C$5:$C$504,A6,Factures!$M$5:$M$504,"À réclamer"))</f>
        <v>1</v>
      </c>
      <c r="E6" s="14" t="n">
        <f aca="false">IF(A6="","",SUMIFS(Factures!$L$5:$L$504,Factures!$C$5:$C$504,A6,Factures!$M$5:$M$504,"À réclamer"))</f>
        <v>24.3</v>
      </c>
    </row>
    <row r="7" customFormat="false" ht="15" hidden="false" customHeight="false" outlineLevel="0" collapsed="false">
      <c r="A7" s="12" t="s">
        <v>46</v>
      </c>
      <c r="B7" s="14" t="n">
        <f aca="false">IF(A7="","",SUMPRODUCT((Factures!$C$5:$C$504=A7)*Factures!$E$5:$E$504*Factures!$F$5:$F$504))</f>
        <v>99.8</v>
      </c>
      <c r="C7" s="16" t="n">
        <f aca="false">IF(A7="","",COUNTIF(Factures!$C$5:$C$504,A7))</f>
        <v>1</v>
      </c>
      <c r="D7" s="16" t="n">
        <f aca="false">IF(A7="","",COUNTIFS(Factures!$C$5:$C$504,A7,Factures!$M$5:$M$504,"À réclamer"))</f>
        <v>1</v>
      </c>
      <c r="E7" s="14" t="n">
        <f aca="false">IF(A7="","",SUMIFS(Factures!$L$5:$L$504,Factures!$C$5:$C$504,A7,Factures!$M$5:$M$504,"À réclamer"))</f>
        <v>7</v>
      </c>
    </row>
    <row r="8" customFormat="false" ht="15" hidden="false" customHeight="false" outlineLevel="0" collapsed="false">
      <c r="A8" s="12"/>
      <c r="B8" s="14" t="str">
        <f aca="false">IF(A8="","",SUMPRODUCT((Factures!$C$5:$C$504=A8)*Factures!$E$5:$E$504*Factures!$F$5:$F$504))</f>
        <v/>
      </c>
      <c r="C8" s="16" t="str">
        <f aca="false">IF(A8="","",COUNTIF(Factures!$C$5:$C$504,A8))</f>
        <v/>
      </c>
      <c r="D8" s="16" t="str">
        <f aca="false">IF(A8="","",COUNTIFS(Factures!$C$5:$C$504,A8,Factures!$M$5:$M$504,"À réclamer"))</f>
        <v/>
      </c>
      <c r="E8" s="14" t="str">
        <f aca="false">IF(A8="","",SUMIFS(Factures!$L$5:$L$504,Factures!$C$5:$C$504,A8,Factures!$M$5:$M$504,"À réclamer"))</f>
        <v/>
      </c>
    </row>
    <row r="9" customFormat="false" ht="15" hidden="false" customHeight="false" outlineLevel="0" collapsed="false">
      <c r="A9" s="12"/>
      <c r="B9" s="14" t="str">
        <f aca="false">IF(A9="","",SUMPRODUCT((Factures!$C$5:$C$504=A9)*Factures!$E$5:$E$504*Factures!$F$5:$F$504))</f>
        <v/>
      </c>
      <c r="C9" s="16" t="str">
        <f aca="false">IF(A9="","",COUNTIF(Factures!$C$5:$C$504,A9))</f>
        <v/>
      </c>
      <c r="D9" s="16" t="str">
        <f aca="false">IF(A9="","",COUNTIFS(Factures!$C$5:$C$504,A9,Factures!$M$5:$M$504,"À réclamer"))</f>
        <v/>
      </c>
      <c r="E9" s="14" t="str">
        <f aca="false">IF(A9="","",SUMIFS(Factures!$L$5:$L$504,Factures!$C$5:$C$504,A9,Factures!$M$5:$M$504,"À réclamer"))</f>
        <v/>
      </c>
    </row>
    <row r="10" customFormat="false" ht="15" hidden="false" customHeight="false" outlineLevel="0" collapsed="false">
      <c r="A10" s="12"/>
      <c r="B10" s="14" t="str">
        <f aca="false">IF(A10="","",SUMPRODUCT((Factures!$C$5:$C$504=A10)*Factures!$E$5:$E$504*Factures!$F$5:$F$504))</f>
        <v/>
      </c>
      <c r="C10" s="16" t="str">
        <f aca="false">IF(A10="","",COUNTIF(Factures!$C$5:$C$504,A10))</f>
        <v/>
      </c>
      <c r="D10" s="16" t="str">
        <f aca="false">IF(A10="","",COUNTIFS(Factures!$C$5:$C$504,A10,Factures!$M$5:$M$504,"À réclamer"))</f>
        <v/>
      </c>
      <c r="E10" s="14" t="str">
        <f aca="false">IF(A10="","",SUMIFS(Factures!$L$5:$L$504,Factures!$C$5:$C$504,A10,Factures!$M$5:$M$504,"À réclamer"))</f>
        <v/>
      </c>
    </row>
    <row r="11" customFormat="false" ht="15" hidden="false" customHeight="false" outlineLevel="0" collapsed="false">
      <c r="A11" s="12"/>
      <c r="B11" s="14" t="str">
        <f aca="false">IF(A11="","",SUMPRODUCT((Factures!$C$5:$C$504=A11)*Factures!$E$5:$E$504*Factures!$F$5:$F$504))</f>
        <v/>
      </c>
      <c r="C11" s="16" t="str">
        <f aca="false">IF(A11="","",COUNTIF(Factures!$C$5:$C$504,A11))</f>
        <v/>
      </c>
      <c r="D11" s="16" t="str">
        <f aca="false">IF(A11="","",COUNTIFS(Factures!$C$5:$C$504,A11,Factures!$M$5:$M$504,"À réclamer"))</f>
        <v/>
      </c>
      <c r="E11" s="14" t="str">
        <f aca="false">IF(A11="","",SUMIFS(Factures!$L$5:$L$504,Factures!$C$5:$C$504,A11,Factures!$M$5:$M$504,"À réclamer"))</f>
        <v/>
      </c>
    </row>
    <row r="12" customFormat="false" ht="15" hidden="false" customHeight="false" outlineLevel="0" collapsed="false">
      <c r="A12" s="12"/>
      <c r="B12" s="14" t="str">
        <f aca="false">IF(A12="","",SUMPRODUCT((Factures!$C$5:$C$504=A12)*Factures!$E$5:$E$504*Factures!$F$5:$F$504))</f>
        <v/>
      </c>
      <c r="C12" s="16" t="str">
        <f aca="false">IF(A12="","",COUNTIF(Factures!$C$5:$C$504,A12))</f>
        <v/>
      </c>
      <c r="D12" s="16" t="str">
        <f aca="false">IF(A12="","",COUNTIFS(Factures!$C$5:$C$504,A12,Factures!$M$5:$M$504,"À réclamer"))</f>
        <v/>
      </c>
      <c r="E12" s="14" t="str">
        <f aca="false">IF(A12="","",SUMIFS(Factures!$L$5:$L$504,Factures!$C$5:$C$504,A12,Factures!$M$5:$M$504,"À réclamer"))</f>
        <v/>
      </c>
    </row>
    <row r="13" customFormat="false" ht="15" hidden="false" customHeight="false" outlineLevel="0" collapsed="false">
      <c r="A13" s="12"/>
      <c r="B13" s="14" t="str">
        <f aca="false">IF(A13="","",SUMPRODUCT((Factures!$C$5:$C$504=A13)*Factures!$E$5:$E$504*Factures!$F$5:$F$504))</f>
        <v/>
      </c>
      <c r="C13" s="16" t="str">
        <f aca="false">IF(A13="","",COUNTIF(Factures!$C$5:$C$504,A13))</f>
        <v/>
      </c>
      <c r="D13" s="16" t="str">
        <f aca="false">IF(A13="","",COUNTIFS(Factures!$C$5:$C$504,A13,Factures!$M$5:$M$504,"À réclamer"))</f>
        <v/>
      </c>
      <c r="E13" s="14" t="str">
        <f aca="false">IF(A13="","",SUMIFS(Factures!$L$5:$L$504,Factures!$C$5:$C$504,A13,Factures!$M$5:$M$504,"À réclamer"))</f>
        <v/>
      </c>
    </row>
    <row r="14" customFormat="false" ht="15" hidden="false" customHeight="false" outlineLevel="0" collapsed="false">
      <c r="A14" s="12"/>
      <c r="B14" s="14" t="str">
        <f aca="false">IF(A14="","",SUMPRODUCT((Factures!$C$5:$C$504=A14)*Factures!$E$5:$E$504*Factures!$F$5:$F$504))</f>
        <v/>
      </c>
      <c r="C14" s="16" t="str">
        <f aca="false">IF(A14="","",COUNTIF(Factures!$C$5:$C$504,A14))</f>
        <v/>
      </c>
      <c r="D14" s="16" t="str">
        <f aca="false">IF(A14="","",COUNTIFS(Factures!$C$5:$C$504,A14,Factures!$M$5:$M$504,"À réclamer"))</f>
        <v/>
      </c>
      <c r="E14" s="14" t="str">
        <f aca="false">IF(A14="","",SUMIFS(Factures!$L$5:$L$504,Factures!$C$5:$C$504,A14,Factures!$M$5:$M$504,"À réclamer"))</f>
        <v/>
      </c>
    </row>
    <row r="15" customFormat="false" ht="15" hidden="false" customHeight="false" outlineLevel="0" collapsed="false">
      <c r="A15" s="12"/>
      <c r="B15" s="14" t="str">
        <f aca="false">IF(A15="","",SUMPRODUCT((Factures!$C$5:$C$504=A15)*Factures!$E$5:$E$504*Factures!$F$5:$F$504))</f>
        <v/>
      </c>
      <c r="C15" s="16" t="str">
        <f aca="false">IF(A15="","",COUNTIF(Factures!$C$5:$C$504,A15))</f>
        <v/>
      </c>
      <c r="D15" s="16" t="str">
        <f aca="false">IF(A15="","",COUNTIFS(Factures!$C$5:$C$504,A15,Factures!$M$5:$M$504,"À réclamer"))</f>
        <v/>
      </c>
      <c r="E15" s="14" t="str">
        <f aca="false">IF(A15="","",SUMIFS(Factures!$L$5:$L$504,Factures!$C$5:$C$504,A15,Factures!$M$5:$M$504,"À réclamer"))</f>
        <v/>
      </c>
    </row>
    <row r="16" customFormat="false" ht="15" hidden="false" customHeight="false" outlineLevel="0" collapsed="false">
      <c r="A16" s="12"/>
      <c r="B16" s="14" t="str">
        <f aca="false">IF(A16="","",SUMPRODUCT((Factures!$C$5:$C$504=A16)*Factures!$E$5:$E$504*Factures!$F$5:$F$504))</f>
        <v/>
      </c>
      <c r="C16" s="16" t="str">
        <f aca="false">IF(A16="","",COUNTIF(Factures!$C$5:$C$504,A16))</f>
        <v/>
      </c>
      <c r="D16" s="16" t="str">
        <f aca="false">IF(A16="","",COUNTIFS(Factures!$C$5:$C$504,A16,Factures!$M$5:$M$504,"À réclamer"))</f>
        <v/>
      </c>
      <c r="E16" s="14" t="str">
        <f aca="false">IF(A16="","",SUMIFS(Factures!$L$5:$L$504,Factures!$C$5:$C$504,A16,Factures!$M$5:$M$504,"À réclamer"))</f>
        <v/>
      </c>
    </row>
    <row r="17" customFormat="false" ht="15" hidden="false" customHeight="false" outlineLevel="0" collapsed="false">
      <c r="A17" s="12"/>
      <c r="B17" s="14" t="str">
        <f aca="false">IF(A17="","",SUMPRODUCT((Factures!$C$5:$C$504=A17)*Factures!$E$5:$E$504*Factures!$F$5:$F$504))</f>
        <v/>
      </c>
      <c r="C17" s="16" t="str">
        <f aca="false">IF(A17="","",COUNTIF(Factures!$C$5:$C$504,A17))</f>
        <v/>
      </c>
      <c r="D17" s="16" t="str">
        <f aca="false">IF(A17="","",COUNTIFS(Factures!$C$5:$C$504,A17,Factures!$M$5:$M$504,"À réclamer"))</f>
        <v/>
      </c>
      <c r="E17" s="14" t="str">
        <f aca="false">IF(A17="","",SUMIFS(Factures!$L$5:$L$504,Factures!$C$5:$C$504,A17,Factures!$M$5:$M$504,"À réclamer"))</f>
        <v/>
      </c>
    </row>
    <row r="18" customFormat="false" ht="15" hidden="false" customHeight="false" outlineLevel="0" collapsed="false">
      <c r="A18" s="12"/>
      <c r="B18" s="14" t="str">
        <f aca="false">IF(A18="","",SUMPRODUCT((Factures!$C$5:$C$504=A18)*Factures!$E$5:$E$504*Factures!$F$5:$F$504))</f>
        <v/>
      </c>
      <c r="C18" s="16" t="str">
        <f aca="false">IF(A18="","",COUNTIF(Factures!$C$5:$C$504,A18))</f>
        <v/>
      </c>
      <c r="D18" s="16" t="str">
        <f aca="false">IF(A18="","",COUNTIFS(Factures!$C$5:$C$504,A18,Factures!$M$5:$M$504,"À réclamer"))</f>
        <v/>
      </c>
      <c r="E18" s="14" t="str">
        <f aca="false">IF(A18="","",SUMIFS(Factures!$L$5:$L$504,Factures!$C$5:$C$504,A18,Factures!$M$5:$M$504,"À réclamer"))</f>
        <v/>
      </c>
    </row>
    <row r="19" customFormat="false" ht="15" hidden="false" customHeight="false" outlineLevel="0" collapsed="false">
      <c r="A19" s="12"/>
      <c r="B19" s="14" t="str">
        <f aca="false">IF(A19="","",SUMPRODUCT((Factures!$C$5:$C$504=A19)*Factures!$E$5:$E$504*Factures!$F$5:$F$504))</f>
        <v/>
      </c>
      <c r="C19" s="16" t="str">
        <f aca="false">IF(A19="","",COUNTIF(Factures!$C$5:$C$504,A19))</f>
        <v/>
      </c>
      <c r="D19" s="16" t="str">
        <f aca="false">IF(A19="","",COUNTIFS(Factures!$C$5:$C$504,A19,Factures!$M$5:$M$504,"À réclamer"))</f>
        <v/>
      </c>
      <c r="E19" s="14" t="str">
        <f aca="false">IF(A19="","",SUMIFS(Factures!$L$5:$L$504,Factures!$C$5:$C$504,A19,Factures!$M$5:$M$504,"À réclamer"))</f>
        <v/>
      </c>
    </row>
    <row r="20" customFormat="false" ht="15" hidden="false" customHeight="false" outlineLevel="0" collapsed="false">
      <c r="A20" s="12"/>
      <c r="B20" s="14" t="str">
        <f aca="false">IF(A20="","",SUMPRODUCT((Factures!$C$5:$C$504=A20)*Factures!$E$5:$E$504*Factures!$F$5:$F$504))</f>
        <v/>
      </c>
      <c r="C20" s="16" t="str">
        <f aca="false">IF(A20="","",COUNTIF(Factures!$C$5:$C$504,A20))</f>
        <v/>
      </c>
      <c r="D20" s="16" t="str">
        <f aca="false">IF(A20="","",COUNTIFS(Factures!$C$5:$C$504,A20,Factures!$M$5:$M$504,"À réclamer"))</f>
        <v/>
      </c>
      <c r="E20" s="14" t="str">
        <f aca="false">IF(A20="","",SUMIFS(Factures!$L$5:$L$504,Factures!$C$5:$C$504,A20,Factures!$M$5:$M$504,"À réclamer"))</f>
        <v/>
      </c>
    </row>
    <row r="21" customFormat="false" ht="15" hidden="false" customHeight="false" outlineLevel="0" collapsed="false">
      <c r="A21" s="12"/>
      <c r="B21" s="14" t="str">
        <f aca="false">IF(A21="","",SUMPRODUCT((Factures!$C$5:$C$504=A21)*Factures!$E$5:$E$504*Factures!$F$5:$F$504))</f>
        <v/>
      </c>
      <c r="C21" s="16" t="str">
        <f aca="false">IF(A21="","",COUNTIF(Factures!$C$5:$C$504,A21))</f>
        <v/>
      </c>
      <c r="D21" s="16" t="str">
        <f aca="false">IF(A21="","",COUNTIFS(Factures!$C$5:$C$504,A21,Factures!$M$5:$M$504,"À réclamer"))</f>
        <v/>
      </c>
      <c r="E21" s="14" t="str">
        <f aca="false">IF(A21="","",SUMIFS(Factures!$L$5:$L$504,Factures!$C$5:$C$504,A21,Factures!$M$5:$M$504,"À réclamer"))</f>
        <v/>
      </c>
    </row>
    <row r="22" customFormat="false" ht="15" hidden="false" customHeight="false" outlineLevel="0" collapsed="false">
      <c r="A22" s="12"/>
      <c r="B22" s="14" t="str">
        <f aca="false">IF(A22="","",SUMPRODUCT((Factures!$C$5:$C$504=A22)*Factures!$E$5:$E$504*Factures!$F$5:$F$504))</f>
        <v/>
      </c>
      <c r="C22" s="16" t="str">
        <f aca="false">IF(A22="","",COUNTIF(Factures!$C$5:$C$504,A22))</f>
        <v/>
      </c>
      <c r="D22" s="16" t="str">
        <f aca="false">IF(A22="","",COUNTIFS(Factures!$C$5:$C$504,A22,Factures!$M$5:$M$504,"À réclamer"))</f>
        <v/>
      </c>
      <c r="E22" s="14" t="str">
        <f aca="false">IF(A22="","",SUMIFS(Factures!$L$5:$L$504,Factures!$C$5:$C$504,A22,Factures!$M$5:$M$504,"À réclamer"))</f>
        <v/>
      </c>
    </row>
    <row r="23" customFormat="false" ht="15" hidden="false" customHeight="false" outlineLevel="0" collapsed="false">
      <c r="A23" s="12"/>
      <c r="B23" s="14" t="str">
        <f aca="false">IF(A23="","",SUMPRODUCT((Factures!$C$5:$C$504=A23)*Factures!$E$5:$E$504*Factures!$F$5:$F$504))</f>
        <v/>
      </c>
      <c r="C23" s="16" t="str">
        <f aca="false">IF(A23="","",COUNTIF(Factures!$C$5:$C$504,A23))</f>
        <v/>
      </c>
      <c r="D23" s="16" t="str">
        <f aca="false">IF(A23="","",COUNTIFS(Factures!$C$5:$C$504,A23,Factures!$M$5:$M$504,"À réclamer"))</f>
        <v/>
      </c>
      <c r="E23" s="14" t="str">
        <f aca="false">IF(A23="","",SUMIFS(Factures!$L$5:$L$504,Factures!$C$5:$C$504,A23,Factures!$M$5:$M$504,"À réclamer"))</f>
        <v/>
      </c>
    </row>
    <row r="24" customFormat="false" ht="15" hidden="false" customHeight="false" outlineLevel="0" collapsed="false">
      <c r="A24" s="12"/>
      <c r="B24" s="14" t="str">
        <f aca="false">IF(A24="","",SUMPRODUCT((Factures!$C$5:$C$504=A24)*Factures!$E$5:$E$504*Factures!$F$5:$F$504))</f>
        <v/>
      </c>
      <c r="C24" s="16" t="str">
        <f aca="false">IF(A24="","",COUNTIF(Factures!$C$5:$C$504,A24))</f>
        <v/>
      </c>
      <c r="D24" s="16" t="str">
        <f aca="false">IF(A24="","",COUNTIFS(Factures!$C$5:$C$504,A24,Factures!$M$5:$M$504,"À réclamer"))</f>
        <v/>
      </c>
      <c r="E24" s="14" t="str">
        <f aca="false">IF(A24="","",SUMIFS(Factures!$L$5:$L$504,Factures!$C$5:$C$504,A24,Factures!$M$5:$M$504,"À réclamer"))</f>
        <v/>
      </c>
    </row>
    <row r="25" customFormat="false" ht="15" hidden="false" customHeight="false" outlineLevel="0" collapsed="false">
      <c r="A25" s="18" t="s">
        <v>83</v>
      </c>
      <c r="B25" s="20" t="n">
        <f aca="false">SUM(B5:B24)</f>
        <v>1785.5</v>
      </c>
      <c r="C25" s="18" t="n">
        <f aca="false">SUM(C5:C24)</f>
        <v>7</v>
      </c>
      <c r="D25" s="18" t="n">
        <f aca="false">SUM(D5:D24)</f>
        <v>3</v>
      </c>
      <c r="E25" s="20" t="n">
        <f aca="false">SUM(E5:E24)</f>
        <v>60.7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2026-11-05T20:49:41Z</dcterms:created>
  <dc:creator>openpyxl</dc:creator>
  <dc:description/>
  <dc:language>en-US</dc:language>
  <cp:lastModifiedBy/>
  <dcterms:modified xsi:type="dcterms:W3CDTF">2026-11-05T20:49:42Z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